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870" windowHeight="9390" tabRatio="952" activeTab="6"/>
  </bookViews>
  <sheets>
    <sheet name="Záradék" sheetId="1" r:id="rId1"/>
    <sheet name="Összesítő" sheetId="2" r:id="rId2"/>
    <sheet name="Irtás, föld- és sziklamunka" sheetId="3" r:id="rId3"/>
    <sheet name="Helyszíni beton és vasbeton mun" sheetId="4" r:id="rId4"/>
    <sheet name="Falazás és egyéb kőművesmunka" sheetId="5" r:id="rId5"/>
    <sheet name="Ácsmunka" sheetId="6" r:id="rId6"/>
    <sheet name="Vakolás és rabicolás" sheetId="7" r:id="rId7"/>
    <sheet name="Aljzatkészítés, hideg- és meleg" sheetId="8" r:id="rId8"/>
    <sheet name="Fa- és műanyag szerkezet elhely" sheetId="9" r:id="rId9"/>
    <sheet name="Felületképzés" sheetId="10" r:id="rId10"/>
    <sheet name="Szigetelés" sheetId="11" r:id="rId11"/>
    <sheet name="Elektromosenergia-ellátás, vill" sheetId="12" r:id="rId12"/>
    <sheet name="Épületgépészeti csővezeték szer" sheetId="13" r:id="rId13"/>
  </sheets>
  <definedNames>
    <definedName name="_xlnm.Print_Area" localSheetId="0">'Záradék'!$A$1:$D$45</definedName>
  </definedNames>
  <calcPr fullCalcOnLoad="1"/>
</workbook>
</file>

<file path=xl/sharedStrings.xml><?xml version="1.0" encoding="utf-8"?>
<sst xmlns="http://schemas.openxmlformats.org/spreadsheetml/2006/main" count="259" uniqueCount="130">
  <si>
    <t>Munkanem megnevezése</t>
  </si>
  <si>
    <t>Anyag összege</t>
  </si>
  <si>
    <t>Díj összege</t>
  </si>
  <si>
    <t>Ssz.</t>
  </si>
  <si>
    <t>Tételszám</t>
  </si>
  <si>
    <t>Tétel szövege</t>
  </si>
  <si>
    <t>Menny.</t>
  </si>
  <si>
    <t>Egység</t>
  </si>
  <si>
    <t>Anyag egységár</t>
  </si>
  <si>
    <t>Díj egységre</t>
  </si>
  <si>
    <t>Anyag összesen</t>
  </si>
  <si>
    <t>Díj összesen</t>
  </si>
  <si>
    <t>21-004-4.1.2-0120189</t>
  </si>
  <si>
    <t>m3</t>
  </si>
  <si>
    <t>Épület utcai főbejárat és lépcső megszüntetéséből adódó feltöltés készítése 55 cm vtg-ban, 2 rétegben történő bedolgozással, tömörítéssel, Talajjavító réteg készítése vonalas létesítményeknél, 3,00 m szélességig vagy építményen belül, osztályozatlan</t>
  </si>
  <si>
    <t>kavicsból Természetes szemmegoszlású homokos kavics, THK 0/32 P-TT, Nyékládháza</t>
  </si>
  <si>
    <t>Munkanem összesen:</t>
  </si>
  <si>
    <t>Irtás, föld- és sziklamunka</t>
  </si>
  <si>
    <t>31-000-11.1.1</t>
  </si>
  <si>
    <t>Épület utcai főbejárat felőli lépcső bontása, Lépcsőszerkezetek bontása, betonból, C16/20 betonminőségig</t>
  </si>
  <si>
    <t>31-030-12.1.1-0600050</t>
  </si>
  <si>
    <t>m2</t>
  </si>
  <si>
    <t>Épület utca bejárat és lépcső megszüntetéséből adódó aljzat helyreállítása 20 cm-es vtg-ban, Beton padlóburkolat; 20 cm vastagságban, meglévő aljzatra, fa- vagy vassimítóval cementsimítás vízszintes felületen Hs60-c, simító, cementhabarcs</t>
  </si>
  <si>
    <t>31-051-1.2-0121410</t>
  </si>
  <si>
    <t>Bedolgozandó beton mennyisége: 5 m3</t>
  </si>
  <si>
    <t>31-051-6.1-0121410</t>
  </si>
  <si>
    <t>klt</t>
  </si>
  <si>
    <r>
      <t>kissé képlékeny kavicsbeton keverék CEM 42,5 pc. D</t>
    </r>
    <r>
      <rPr>
        <vertAlign val="subscript"/>
        <sz val="10"/>
        <color indexed="8"/>
        <rFont val="Times New Roman CE"/>
        <family val="0"/>
      </rPr>
      <t>max</t>
    </r>
    <r>
      <rPr>
        <sz val="10"/>
        <color indexed="8"/>
        <rFont val="Times New Roman CE"/>
        <family val="0"/>
      </rPr>
      <t xml:space="preserve"> = 24 mm, m = 6,8 finomsági modulussal; Járda helyének földkiemelése 20 cm vtg.: 9,2 m3 Járda feltöltés készítése 10 cm vtg-ban tömörítéssel: 5,5 m3 Járda egyoldali zsaluzása 10 cm mag.: 30,2 m2</t>
    </r>
  </si>
  <si>
    <t>Helyszíni beton és vasbeton munka</t>
  </si>
  <si>
    <t>33-000-1.1.1.1.1</t>
  </si>
  <si>
    <t>Tornác lábazat bontása, helyreállítással, Teherhordó és kitöltő falazat bontása, égetett agyag-kerámia termékekből, kisméretű, mészhomok, magasított vagy nagyméretű téglából, bármilyen falvastagsággal (fal vtg. 40 cm), falazó, cementes mészhabarcsból,</t>
  </si>
  <si>
    <t>Helyreállítás alapvakolat felhordással, vakoló élvédőzéssel együttesen</t>
  </si>
  <si>
    <t>33-000-1.1.2.1.1</t>
  </si>
  <si>
    <t>33-001-1.1.2.6.1.1.1</t>
  </si>
  <si>
    <t>Épület utca főbejárat megszüntetéséből adódó falazási munka elvégzése, ablak beépítés előtt, Teherhordó és kitöltő falazat készítése, égetett agyag-kerámia termékekből, nútféderes elemekből, 450 mm falvastagságban, 450x250x238 mm-es méretű kézi</t>
  </si>
  <si>
    <t>falazóblokkból, falazó, cementes mészhabarcsba falazva</t>
  </si>
  <si>
    <t>Falazás és egyéb kőművesmunka</t>
  </si>
  <si>
    <t>35-002-3-0113023</t>
  </si>
  <si>
    <t>35-002-4.1-0994064</t>
  </si>
  <si>
    <t>Páraáteresztő, vízzáró alátétfólia, alátétfedés, vagy alátétszigetelés terítése 15 cm-es átfedéssel (ellenléc külön tételben számolandó) öntapadó ragasztócsíkkal rögzítve TERRÁN MediFol TOP 270 páraáteresztő alátétfedés öntapadó  ragasztócsíkkal, 270</t>
  </si>
  <si>
    <r>
      <t>g/m</t>
    </r>
    <r>
      <rPr>
        <vertAlign val="superscript"/>
        <sz val="10"/>
        <color indexed="8"/>
        <rFont val="Times New Roman CE"/>
        <family val="0"/>
      </rPr>
      <t>2</t>
    </r>
    <r>
      <rPr>
        <sz val="10"/>
        <color indexed="8"/>
        <rFont val="Times New Roman CE"/>
        <family val="0"/>
      </rPr>
      <t>, sd=0,02 m</t>
    </r>
  </si>
  <si>
    <t>Ácsmunka</t>
  </si>
  <si>
    <t>36-001-1.1.1-0550030</t>
  </si>
  <si>
    <t>vakoló cementes mészhabarccsal és Hs60-cm, felületképző (simító), meszes cementhabarccsal</t>
  </si>
  <si>
    <t>36-005-11.1.1.1.2-0410521</t>
  </si>
  <si>
    <t>36-007-9.2-0411705</t>
  </si>
  <si>
    <t>Lábazati vakolatok; díszítő és lábazati műgyantás kötőanyagú vakolatréteg felhordása, kézi erővel, vödrös kiszerelésű anyagból weber.pas mozaik színes diszítő és lábazati vakolat (finomszemcsés, 1,6 mm), Kód: 0140 Weber Terranova Színes díszítő- és</t>
  </si>
  <si>
    <t>lábazati vakolat (0140 színben)</t>
  </si>
  <si>
    <r>
      <t>Hagyományos nemesvakolat készítése kézi felhordással, kapart felülettel, függőleges felületen, homlokzaton, középszemcsés 2,0 &lt; d</t>
    </r>
    <r>
      <rPr>
        <vertAlign val="subscript"/>
        <sz val="10"/>
        <color indexed="8"/>
        <rFont val="Times New Roman CE"/>
        <family val="0"/>
      </rPr>
      <t>max</t>
    </r>
    <r>
      <rPr>
        <sz val="10"/>
        <color indexed="8"/>
        <rFont val="Times New Roman CE"/>
        <family val="0"/>
      </rPr>
      <t xml:space="preserve"> ≤ 3,0 mm weber.ter classic M medium 3 mm-es nemesvakolat 1.színcsoport, Weber Terranova Nemesvakolat, Kód: 140D1</t>
    </r>
  </si>
  <si>
    <t>Vakolás és rabicolás</t>
  </si>
  <si>
    <t>42-011-2.1.1.4.1-0314457</t>
  </si>
  <si>
    <t>MUREXIN ST 25 Aljzatkiegyenlítő</t>
  </si>
  <si>
    <t>Aljzatkészítés, hideg- és melegburkolat készítése</t>
  </si>
  <si>
    <t>44-000-1.3</t>
  </si>
  <si>
    <t>44-000-2</t>
  </si>
  <si>
    <t>44-002-1.1.1</t>
  </si>
  <si>
    <t>db</t>
  </si>
  <si>
    <t>Fa- és műanyag szerkezet elhelyezése</t>
  </si>
  <si>
    <t>47-000-1.21.1.1.1.1</t>
  </si>
  <si>
    <t>100 m2</t>
  </si>
  <si>
    <t>Faljavításokból adódó glettelés festés előtt, Belső festéseknél felület előkészítése, részmunkák; glettelés, hagyományos meszes glettel, vakolt felületen, bármilyen padozatú helyiségben, tagolatlan felületen</t>
  </si>
  <si>
    <t>47-000-7.1.2.1</t>
  </si>
  <si>
    <t>Fafelületek mázolásának előkészítő és részmunkái; régi olajmázolás eltávolítása fa nyílászáró szerkezetről, lekaparással (raskettázás), tagolatlan felületről</t>
  </si>
  <si>
    <t>47-011-15.1.1.1-0151171</t>
  </si>
  <si>
    <t>Javítások utáni festés 2 rtg.-ben, Diszperziós festés műanyag bázisú vizes-diszperziós  fehér vagy gyárilag színezett festékkel, új vagy régi lekapart, előkészített alapfelületen, vakolaton, két rétegben, tagolatlan sima felületen Héra diszperziós belső</t>
  </si>
  <si>
    <t>falfesték, fehér, EAN: 5995061999118</t>
  </si>
  <si>
    <t>47-031-3.17.1-0137151</t>
  </si>
  <si>
    <t>Meglévő nyílászárók festése, Külső fafelületek faanyagvédelme, speciális gombavédelemmel ellátott kültéri lazúrfestékkel, tagolatlan felületen Capadur Impregnáló Lazúr favédő, speciális gombavédelemmel ellátott kültéri lazúr, alapszínek</t>
  </si>
  <si>
    <t>Felületképzés</t>
  </si>
  <si>
    <t>48-002-1.39.1.1-0094721</t>
  </si>
  <si>
    <t>Talajnedvesség elleni szigetelés; rögzítés nélkül, 10 cm laza átlapolással fektetve, vízszintes felületen, egy réteg minimum 0,09 mm vastag polietilén fólia BACHL PE építési fólia, natúr, 2x50 m, vtg. 150 µm Járda készítéséhez ágyazatra elhelyezve, 10</t>
  </si>
  <si>
    <t>cm-es lapolással,  lábazatra és zsaluzatra felhajtva</t>
  </si>
  <si>
    <t>48-007-41.1.2.3-0093474</t>
  </si>
  <si>
    <t>48-010-1.1.2.1-0113311</t>
  </si>
  <si>
    <t>Homlokzati hőszigetelés, üvegszövetháló-erősítéssel, (mechanikai rögzítés, felületi zárás valamint kiegészítő profilok ezen tételben szerepelnek), egyenes él-képzésű, normál homlokzati XPS hőszigetelő lapokkal, ragasztóporból képzett ragasztóba,</t>
  </si>
  <si>
    <t>tagolatlan, sík, függőleges falon AUSTROTHERM XPS TOP P GK lábazati hőszigetelő lemez,1250x600x120 mm</t>
  </si>
  <si>
    <t>48-010-1.1.2.1-0113312</t>
  </si>
  <si>
    <t>Homlokzati hőszigetelés, üvegszövetháló-erősítéssel, (mechanikai rögzítés, felületi zárás valamint kiegészítő profilok ezen tételben szerepelnek), egyenes él-képzésű, normál homlokzati EPS hőszigetelő lapokkal, ragasztóporból képzett ragasztóba,</t>
  </si>
  <si>
    <t>tagolatlan, sík, függőleges falon AUSTROTHERM AT H80 homlokzati hőszigetelő lemez,1000x500x140 mm</t>
  </si>
  <si>
    <t>Szigetelés</t>
  </si>
  <si>
    <t>71-002-1.1-0198001</t>
  </si>
  <si>
    <t>Villamossági alapszerelések elvégzése, szerevényekkel együttesen</t>
  </si>
  <si>
    <t>Elektromosenergia-ellátás, villanyszerelés</t>
  </si>
  <si>
    <t>81-001-1.1.2.1.2.4-0331305</t>
  </si>
  <si>
    <t>Gépészeti alapszerelések elvégzése, Víz, szennyvíz, fűtés</t>
  </si>
  <si>
    <t>Épületgépészeti csővezeték szerelése</t>
  </si>
  <si>
    <t>Összesen:</t>
  </si>
  <si>
    <t xml:space="preserve">Név :                                  </t>
  </si>
  <si>
    <t xml:space="preserve">                                       </t>
  </si>
  <si>
    <t xml:space="preserve">Füzesgyarmat Város Önkormányzata       </t>
  </si>
  <si>
    <t xml:space="preserve">Cím :                                  </t>
  </si>
  <si>
    <t xml:space="preserve">5525 Füzesgyarmat,                     </t>
  </si>
  <si>
    <t xml:space="preserve">Szabadság tér 1.                       </t>
  </si>
  <si>
    <t xml:space="preserve">A munka leírása:                       </t>
  </si>
  <si>
    <t xml:space="preserve">Edző és Fitness Központ Felújítása                                            </t>
  </si>
  <si>
    <t xml:space="preserve">                                                                              </t>
  </si>
  <si>
    <t xml:space="preserve">Készült: Engedélyes tervdokumentáció alapján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</si>
  <si>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</si>
  <si>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</si>
  <si>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</si>
  <si>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</si>
  <si>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</si>
  <si>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</si>
  <si>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</si>
  <si>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</si>
  <si>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</si>
  <si>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</si>
  <si>
    <t>Kmf.</t>
  </si>
  <si>
    <t xml:space="preserve">érvényes. Ajánlat készítéskor minden szükséges -kiírásban külön nem jelölt-   </t>
  </si>
  <si>
    <t xml:space="preserve">ellenőrizése a Kivitelező feladata és felelőssége.A költségvetési kiírás és a </t>
  </si>
  <si>
    <t xml:space="preserve">tervek között jelentkező esetleges eltérések esetén a tervek a mérvadóak.     </t>
  </si>
  <si>
    <t xml:space="preserve">szerelési anyagot, munkafázist költségelni kell. Kiírt tételek, mennyiségek   </t>
  </si>
  <si>
    <t>Járdakészítés 10 cm vastagságig, tükörkiemeléssel, 10 cm kavicságyazattal, szegéllyel, zsaluzattal, X0b(H) környezeti osztályú, kissé képlékeny konzisztenciájú betonból, szemcsézett, érdes felülettel, 2 cm vastag cementsimítással C16/20 - X0b(H)</t>
  </si>
  <si>
    <t>Iroda- Konditerem közötti 45 cm vtg. fal bontása, 
Teherhordó és kitöltő falazat bontása, égetett agyag-kerámia termékekből, falazóblokkból, bármilyen falvastagsággal, falazó, cementes mészhabarcsból</t>
  </si>
  <si>
    <t>Iroda- Konditerem közötti falbontás helyének vakolása, Új nyílászáró beépítéséből adódó vakolás, kávajavítás, 
Sima oldalfalvakolat készítése kézi felhordással, belső, vakoló cementes mészhabarccsal, téglafelületen, 1,5 cm vastagságban Hvb4-mc, belső,</t>
  </si>
  <si>
    <t>Átalakításokból adódó burkolatjavítás előkészítése, (Főbejárat megszűntetés, közbenső falbontás) 
Padlóburkolat hordozószerkezetének felületelőkészítése beltérben, beton alapfelületen önterülő felületkiegyenlítés készítése 5 mm átlagos rétegvastagságban</t>
  </si>
  <si>
    <r>
      <t>Épület utcai főbejárati kétszárnyú ajtó-, illetve belső kétszárnyú ajtó bontása, 
Fa nyílászáró szerkezetek bontása,  ajtó, ablak vagy kapu, 4,01-6,00 m</t>
    </r>
    <r>
      <rPr>
        <vertAlign val="superscript"/>
        <sz val="10"/>
        <color indexed="8"/>
        <rFont val="Times New Roman CE"/>
        <family val="0"/>
      </rPr>
      <t>2</t>
    </r>
    <r>
      <rPr>
        <sz val="10"/>
        <color indexed="8"/>
        <rFont val="Times New Roman CE"/>
        <family val="0"/>
      </rPr>
      <t xml:space="preserve"> között</t>
    </r>
  </si>
  <si>
    <t>Épület utcai főbejárata felőli vázas üvegfal bontása</t>
  </si>
  <si>
    <t>Épület utca főbejárat megszüntetése utánni faablak beépítése, 160/215 cm méretben, 
Fa kültéri nyílászárók, egyrétegű gerébtokos ablak elhelyezése, falazással egyidejűleg vagy kihagyott nyílásba, (szerelvényezéssel, illesztéssel), 4,00 m kerületig</t>
  </si>
  <si>
    <t>Költségvetési kiírás vonatkozó Kiviteli Tervekkel és Műszaki Leírással együttesen</t>
  </si>
  <si>
    <t>42-002-1.1.1</t>
  </si>
  <si>
    <t>Átalakításból adódó burkolat helyreállítása,
Hidegburkolat készítés, 30x30x8 mm gresslapból, hálós kötésben rakva, 
Meglévő burkolattal azonos lapból</t>
  </si>
  <si>
    <t>Födém; Padló hőszigetelő anyag elhelyezése, vízszintes felületen, párnafák vagy álpadló tartószerkezet közé, expandált polisztirolhab lemezzel Isover AKUPLAT + 10 hőszigetelő lemez, 1200x600x100 mm,</t>
  </si>
  <si>
    <t>Mennyiség dupplázva, 2 sorban átfedéssel rakva!</t>
  </si>
  <si>
    <t>Személyi emelő alapozás készítése, Földkiemelés kézi erővel 30 cm vtg.-ban: 0,55 m3 
Feltöltés készítése tömörítéssel, 0/32 HK-ból 10 cm vtg.-ban: 0,20 m3 
Alap egyoldali zsaluzása 20 cm mag.: 0,80 m2 
Vasbeton alap készítése 20 cm vtg.-ban,</t>
  </si>
  <si>
    <r>
      <t>150x150x8mm Síkháló elhelyezéssel,
X0b(H), XN(H) környezeti osztályú, kissé képlékeny konzisztenciájú betonból, C16/20 - X0b(H) kissé képlékeny kavicsbeton keverék CEM 32,5 pc. D</t>
    </r>
    <r>
      <rPr>
        <vertAlign val="subscript"/>
        <sz val="10"/>
        <color indexed="8"/>
        <rFont val="Times New Roman CE"/>
        <family val="0"/>
      </rPr>
      <t>max</t>
    </r>
    <r>
      <rPr>
        <sz val="10"/>
        <color indexed="8"/>
        <rFont val="Times New Roman CE"/>
        <family val="0"/>
      </rPr>
      <t xml:space="preserve"> = 24 mm, m = 6,8 finomsági modulussal: 0,40 m3</t>
    </r>
  </si>
  <si>
    <t>Párafékező, párazáró fólia terítése 15 cm-es átfedéssel Isoflex Classic szövet alapú, nem páraáteresztő tetőfólia, nagy párazárású alumínium réteggel, fokozott hőterhelésre, W1, Cikkszám:0208-00015050</t>
  </si>
  <si>
    <t>ÁRAZATLAN KÖLTSÉGVETÉSI KIÍRÁS</t>
  </si>
  <si>
    <t xml:space="preserve">Kelt:      ... év ... hó ... nap     </t>
  </si>
  <si>
    <t xml:space="preserve">Készítette:         </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</si>
</sst>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0\ &quot;Ft&quot;_-;\-* #,##0.0\ &quot;Ft&quot;_-;_-* &quot;-&quot;??\ &quot;Ft&quot;_-;_-@_-"/>
    <numFmt numFmtId="165" formatCode="_-* #,##0\ &quot;Ft&quot;_-;\-* #,##0\ &quot;Ft&quot;_-;_-* &quot;-&quot;??\ &quot;Ft&quot;_-;_-@_-"/>
  </numFmts>
  <fonts count="50">
    <font>
      <sz val="11"/>
      <color theme="1"/>
      <name val="Calibri"/>
      <family val="2"/>
    </font>
    <font>
      <sz val="11"/>
      <color indexed="8"/>
      <name val="Calibri"/>
      <family val="2"/>
    </font>
    <font>
      <sz val="10"/>
      <color indexed="8"/>
      <name val="Times New Roman CE"/>
      <family val="0"/>
    </font>
    <font>
      <vertAlign val="subscript"/>
      <sz val="10"/>
      <color indexed="8"/>
      <name val="Times New Roman CE"/>
      <family val="0"/>
    </font>
    <font>
      <vertAlign val="superscript"/>
      <sz val="10"/>
      <color indexed="8"/>
      <name val="Times New Roman CE"/>
      <family val="0"/>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u val="single"/>
      <sz val="11"/>
      <color indexed="12"/>
      <name val="Calibri"/>
      <family val="2"/>
    </font>
    <font>
      <sz val="11"/>
      <color indexed="52"/>
      <name val="Calibri"/>
      <family val="2"/>
    </font>
    <font>
      <sz val="11"/>
      <color indexed="17"/>
      <name val="Calibri"/>
      <family val="2"/>
    </font>
    <font>
      <b/>
      <sz val="11"/>
      <color indexed="63"/>
      <name val="Calibri"/>
      <family val="2"/>
    </font>
    <font>
      <u val="single"/>
      <sz val="11"/>
      <color indexed="20"/>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Times New Roman CE"/>
      <family val="0"/>
    </font>
    <font>
      <sz val="12"/>
      <color indexed="8"/>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u val="single"/>
      <sz val="11"/>
      <color theme="11"/>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
      <i/>
      <sz val="10"/>
      <color theme="1"/>
      <name val="Times New Roman"/>
      <family val="1"/>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0" fillId="28" borderId="7" applyNumberFormat="0" applyFont="0" applyAlignment="0" applyProtection="0"/>
    <xf numFmtId="0" fontId="37" fillId="29" borderId="0" applyNumberFormat="0" applyBorder="0" applyAlignment="0" applyProtection="0"/>
    <xf numFmtId="0" fontId="38" fillId="30" borderId="8"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3" fillId="32" borderId="0" applyNumberFormat="0" applyBorder="0" applyAlignment="0" applyProtection="0"/>
    <xf numFmtId="0" fontId="44" fillId="30" borderId="1" applyNumberFormat="0" applyAlignment="0" applyProtection="0"/>
    <xf numFmtId="9" fontId="0" fillId="0" borderId="0" applyFont="0" applyFill="0" applyBorder="0" applyAlignment="0" applyProtection="0"/>
  </cellStyleXfs>
  <cellXfs count="46">
    <xf numFmtId="0" fontId="0" fillId="0" borderId="0" xfId="0" applyFont="1" applyAlignment="1">
      <alignment/>
    </xf>
    <xf numFmtId="0" fontId="45" fillId="0" borderId="0" xfId="0" applyFont="1" applyAlignment="1">
      <alignment vertical="top" wrapText="1"/>
    </xf>
    <xf numFmtId="49" fontId="45" fillId="0" borderId="0" xfId="0" applyNumberFormat="1" applyFont="1" applyAlignment="1">
      <alignment vertical="top" wrapText="1"/>
    </xf>
    <xf numFmtId="0" fontId="46" fillId="0" borderId="10" xfId="0" applyFont="1" applyBorder="1" applyAlignment="1">
      <alignment vertical="top" wrapText="1"/>
    </xf>
    <xf numFmtId="0" fontId="46" fillId="0" borderId="0" xfId="0" applyFont="1" applyAlignment="1">
      <alignment vertical="top" wrapText="1"/>
    </xf>
    <xf numFmtId="0" fontId="46" fillId="0" borderId="10" xfId="0" applyFont="1" applyBorder="1" applyAlignment="1">
      <alignment horizontal="right" vertical="top" wrapText="1"/>
    </xf>
    <xf numFmtId="0" fontId="45" fillId="0" borderId="0" xfId="0" applyFont="1" applyAlignment="1">
      <alignment horizontal="right" vertical="top" wrapText="1"/>
    </xf>
    <xf numFmtId="0" fontId="46" fillId="0" borderId="10" xfId="0" applyFont="1" applyBorder="1" applyAlignment="1">
      <alignment horizontal="left" vertical="top" wrapText="1"/>
    </xf>
    <xf numFmtId="0" fontId="45" fillId="0" borderId="0" xfId="0" applyFont="1" applyAlignment="1">
      <alignment horizontal="left" vertical="top" wrapText="1"/>
    </xf>
    <xf numFmtId="0" fontId="46" fillId="0" borderId="0" xfId="0" applyFont="1" applyBorder="1" applyAlignment="1">
      <alignment vertical="top" wrapText="1"/>
    </xf>
    <xf numFmtId="0" fontId="47" fillId="0" borderId="0" xfId="0" applyFont="1" applyAlignment="1">
      <alignment vertical="top"/>
    </xf>
    <xf numFmtId="0" fontId="48" fillId="0" borderId="0" xfId="0" applyFont="1" applyAlignment="1">
      <alignment vertical="top"/>
    </xf>
    <xf numFmtId="0" fontId="47" fillId="0" borderId="0" xfId="0" applyFont="1" applyAlignment="1">
      <alignment vertical="top"/>
    </xf>
    <xf numFmtId="0" fontId="47" fillId="0" borderId="11" xfId="0" applyFont="1" applyBorder="1" applyAlignment="1">
      <alignment vertical="top"/>
    </xf>
    <xf numFmtId="10" fontId="47" fillId="0" borderId="11" xfId="0" applyNumberFormat="1" applyFont="1" applyBorder="1" applyAlignment="1">
      <alignment vertical="top"/>
    </xf>
    <xf numFmtId="0" fontId="47" fillId="0" borderId="0" xfId="0" applyFont="1" applyAlignment="1">
      <alignment horizontal="left" vertical="top"/>
    </xf>
    <xf numFmtId="0" fontId="47" fillId="0" borderId="11" xfId="0" applyFont="1" applyBorder="1" applyAlignment="1">
      <alignment horizontal="right" vertical="top"/>
    </xf>
    <xf numFmtId="165" fontId="47" fillId="0" borderId="11" xfId="57" applyNumberFormat="1" applyFont="1" applyBorder="1" applyAlignment="1">
      <alignment vertical="top"/>
    </xf>
    <xf numFmtId="0" fontId="49" fillId="0" borderId="0" xfId="0" applyFont="1" applyAlignment="1">
      <alignment horizontal="right" vertical="top"/>
    </xf>
    <xf numFmtId="0" fontId="48" fillId="0" borderId="11" xfId="0" applyFont="1" applyBorder="1" applyAlignment="1">
      <alignment vertical="top"/>
    </xf>
    <xf numFmtId="0" fontId="48" fillId="0" borderId="10" xfId="0" applyFont="1" applyBorder="1" applyAlignment="1">
      <alignment vertical="center" wrapText="1"/>
    </xf>
    <xf numFmtId="0" fontId="48" fillId="0" borderId="10" xfId="0" applyFont="1" applyBorder="1" applyAlignment="1">
      <alignment horizontal="right" vertical="center" wrapText="1"/>
    </xf>
    <xf numFmtId="0" fontId="47" fillId="0" borderId="0" xfId="0" applyFont="1" applyAlignment="1">
      <alignment vertical="center" wrapText="1"/>
    </xf>
    <xf numFmtId="165" fontId="47" fillId="0" borderId="0" xfId="57" applyNumberFormat="1" applyFont="1" applyAlignment="1">
      <alignment vertical="center" wrapText="1"/>
    </xf>
    <xf numFmtId="165" fontId="48" fillId="0" borderId="10" xfId="57" applyNumberFormat="1" applyFont="1" applyBorder="1" applyAlignment="1">
      <alignment vertical="center" wrapText="1"/>
    </xf>
    <xf numFmtId="165" fontId="45" fillId="0" borderId="0" xfId="57" applyNumberFormat="1" applyFont="1" applyAlignment="1">
      <alignment horizontal="right" vertical="top" wrapText="1"/>
    </xf>
    <xf numFmtId="165" fontId="46" fillId="0" borderId="10" xfId="57" applyNumberFormat="1" applyFont="1" applyBorder="1" applyAlignment="1">
      <alignment horizontal="right" vertical="top" wrapText="1"/>
    </xf>
    <xf numFmtId="0" fontId="46" fillId="0" borderId="10" xfId="0" applyFont="1" applyBorder="1" applyAlignment="1">
      <alignment horizontal="left" vertical="center" wrapText="1"/>
    </xf>
    <xf numFmtId="0" fontId="46" fillId="0" borderId="10" xfId="0" applyFont="1" applyBorder="1" applyAlignment="1">
      <alignment vertical="center" wrapText="1"/>
    </xf>
    <xf numFmtId="0" fontId="46" fillId="0" borderId="10" xfId="0" applyFont="1" applyBorder="1" applyAlignment="1">
      <alignment horizontal="right" vertical="center" wrapText="1"/>
    </xf>
    <xf numFmtId="165" fontId="46" fillId="0" borderId="10" xfId="57" applyNumberFormat="1" applyFont="1" applyBorder="1" applyAlignment="1">
      <alignment horizontal="right" vertical="center" wrapText="1"/>
    </xf>
    <xf numFmtId="0" fontId="46" fillId="0" borderId="0" xfId="0" applyFont="1" applyBorder="1" applyAlignment="1">
      <alignment vertical="center" wrapText="1"/>
    </xf>
    <xf numFmtId="0" fontId="47" fillId="0" borderId="0" xfId="0" applyFont="1" applyAlignment="1">
      <alignment vertical="top"/>
    </xf>
    <xf numFmtId="0" fontId="47" fillId="0" borderId="0" xfId="0" applyFont="1" applyAlignment="1">
      <alignment horizontal="left" vertical="top"/>
    </xf>
    <xf numFmtId="0" fontId="47" fillId="0" borderId="0" xfId="0" applyFont="1" applyAlignment="1">
      <alignment horizontal="center" vertical="top"/>
    </xf>
    <xf numFmtId="0" fontId="0" fillId="0" borderId="0" xfId="0" applyAlignment="1">
      <alignment horizontal="center" vertical="top"/>
    </xf>
    <xf numFmtId="165" fontId="48" fillId="0" borderId="12" xfId="57" applyNumberFormat="1" applyFont="1" applyBorder="1" applyAlignment="1">
      <alignment horizontal="center" vertical="top"/>
    </xf>
    <xf numFmtId="165" fontId="47" fillId="0" borderId="11" xfId="57" applyNumberFormat="1" applyFont="1" applyBorder="1" applyAlignment="1">
      <alignment horizontal="center" vertical="top"/>
    </xf>
    <xf numFmtId="165" fontId="48" fillId="0" borderId="10" xfId="57" applyNumberFormat="1" applyFont="1" applyBorder="1" applyAlignment="1">
      <alignment horizontal="center" vertical="top"/>
    </xf>
    <xf numFmtId="0" fontId="47" fillId="0" borderId="12" xfId="0" applyFont="1" applyBorder="1" applyAlignment="1">
      <alignment horizontal="center" vertical="top"/>
    </xf>
    <xf numFmtId="0" fontId="48" fillId="0" borderId="0" xfId="0" applyFont="1" applyAlignment="1">
      <alignment horizontal="center" vertical="top"/>
    </xf>
    <xf numFmtId="0" fontId="41" fillId="0" borderId="0" xfId="0" applyFont="1" applyAlignment="1">
      <alignment horizontal="center" vertical="top"/>
    </xf>
    <xf numFmtId="0" fontId="48" fillId="0" borderId="0" xfId="0" applyFont="1" applyAlignment="1">
      <alignment vertical="top"/>
    </xf>
    <xf numFmtId="0" fontId="0" fillId="0" borderId="0" xfId="0" applyAlignment="1">
      <alignment vertical="top"/>
    </xf>
    <xf numFmtId="0" fontId="47" fillId="0" borderId="0" xfId="0" applyFont="1" applyAlignment="1">
      <alignment vertical="top"/>
    </xf>
    <xf numFmtId="0" fontId="0" fillId="0" borderId="0" xfId="0" applyFont="1" applyAlignment="1">
      <alignment vertical="top"/>
    </xf>
  </cellXfs>
  <cellStyles count="49">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yperlink" xfId="49"/>
    <cellStyle name="Hivatkozott cella" xfId="50"/>
    <cellStyle name="Jegyzet"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4"/>
  <sheetViews>
    <sheetView view="pageBreakPreview" zoomScaleSheetLayoutView="100" zoomScalePageLayoutView="0" workbookViewId="0" topLeftCell="A13">
      <selection activeCell="A25" sqref="A25:D25"/>
    </sheetView>
  </sheetViews>
  <sheetFormatPr defaultColWidth="9.140625" defaultRowHeight="15"/>
  <cols>
    <col min="1" max="1" width="36.421875" style="10" customWidth="1"/>
    <col min="2" max="2" width="10.7109375" style="10" customWidth="1"/>
    <col min="3" max="4" width="15.7109375" style="10" customWidth="1"/>
    <col min="5" max="16384" width="9.140625" style="10" customWidth="1"/>
  </cols>
  <sheetData>
    <row r="1" spans="1:4" s="11" customFormat="1" ht="15.75">
      <c r="A1" s="42"/>
      <c r="B1" s="43"/>
      <c r="C1" s="43"/>
      <c r="D1" s="43"/>
    </row>
    <row r="2" spans="1:4" s="11" customFormat="1" ht="15.75">
      <c r="A2" s="44"/>
      <c r="B2" s="45"/>
      <c r="C2" s="45"/>
      <c r="D2" s="45"/>
    </row>
    <row r="3" spans="1:4" s="11" customFormat="1" ht="15.75">
      <c r="A3" s="44"/>
      <c r="B3" s="45"/>
      <c r="C3" s="45"/>
      <c r="D3" s="45"/>
    </row>
    <row r="4" spans="1:4" ht="15.75">
      <c r="A4" s="44"/>
      <c r="B4" s="43"/>
      <c r="C4" s="43"/>
      <c r="D4" s="43"/>
    </row>
    <row r="5" spans="1:4" ht="15.75">
      <c r="A5" s="44"/>
      <c r="B5" s="43"/>
      <c r="C5" s="43"/>
      <c r="D5" s="43"/>
    </row>
    <row r="6" spans="1:4" ht="15.75">
      <c r="A6" s="44"/>
      <c r="B6" s="43"/>
      <c r="C6" s="43"/>
      <c r="D6" s="43"/>
    </row>
    <row r="7" spans="1:3" ht="15.75">
      <c r="A7" s="10" t="s">
        <v>87</v>
      </c>
      <c r="C7" s="10" t="s">
        <v>88</v>
      </c>
    </row>
    <row r="8" spans="1:3" ht="15.75">
      <c r="A8" s="12" t="s">
        <v>89</v>
      </c>
      <c r="C8" s="10" t="s">
        <v>88</v>
      </c>
    </row>
    <row r="9" spans="1:3" ht="15.75">
      <c r="A9" s="10" t="s">
        <v>90</v>
      </c>
      <c r="C9" s="10" t="s">
        <v>88</v>
      </c>
    </row>
    <row r="10" spans="1:3" ht="15.75">
      <c r="A10" s="10" t="s">
        <v>91</v>
      </c>
      <c r="C10" s="10" t="s">
        <v>88</v>
      </c>
    </row>
    <row r="11" spans="1:3" ht="15.75">
      <c r="A11" s="10" t="s">
        <v>92</v>
      </c>
      <c r="C11" s="32" t="s">
        <v>128</v>
      </c>
    </row>
    <row r="12" spans="1:3" ht="15.75">
      <c r="A12" s="10" t="s">
        <v>88</v>
      </c>
      <c r="C12" s="32" t="s">
        <v>129</v>
      </c>
    </row>
    <row r="13" ht="15.75">
      <c r="A13" s="10" t="s">
        <v>93</v>
      </c>
    </row>
    <row r="14" ht="15.75">
      <c r="A14" s="12" t="s">
        <v>94</v>
      </c>
    </row>
    <row r="15" ht="15.75">
      <c r="A15" s="10" t="s">
        <v>95</v>
      </c>
    </row>
    <row r="16" ht="15.75">
      <c r="A16" s="10" t="s">
        <v>95</v>
      </c>
    </row>
    <row r="17" ht="15.75">
      <c r="A17" s="10" t="s">
        <v>96</v>
      </c>
    </row>
    <row r="18" s="12" customFormat="1" ht="15.75"/>
    <row r="19" spans="1:4" s="12" customFormat="1" ht="15.75">
      <c r="A19" s="33" t="s">
        <v>119</v>
      </c>
      <c r="B19" s="33"/>
      <c r="C19" s="33"/>
      <c r="D19" s="33"/>
    </row>
    <row r="20" spans="1:4" s="12" customFormat="1" ht="15.75">
      <c r="A20" s="33" t="s">
        <v>108</v>
      </c>
      <c r="B20" s="33"/>
      <c r="C20" s="33"/>
      <c r="D20" s="33"/>
    </row>
    <row r="21" spans="1:4" s="12" customFormat="1" ht="15.75">
      <c r="A21" s="33" t="s">
        <v>111</v>
      </c>
      <c r="B21" s="33"/>
      <c r="C21" s="33"/>
      <c r="D21" s="33"/>
    </row>
    <row r="22" spans="1:4" s="12" customFormat="1" ht="15.75">
      <c r="A22" s="33" t="s">
        <v>109</v>
      </c>
      <c r="B22" s="33"/>
      <c r="C22" s="33"/>
      <c r="D22" s="33"/>
    </row>
    <row r="23" spans="1:4" s="12" customFormat="1" ht="15.75">
      <c r="A23" s="33" t="s">
        <v>110</v>
      </c>
      <c r="B23" s="33"/>
      <c r="C23" s="33"/>
      <c r="D23" s="33"/>
    </row>
    <row r="24" ht="15.75">
      <c r="A24" s="10" t="s">
        <v>95</v>
      </c>
    </row>
    <row r="25" spans="1:4" ht="15.75">
      <c r="A25" s="40" t="s">
        <v>127</v>
      </c>
      <c r="B25" s="41"/>
      <c r="C25" s="41"/>
      <c r="D25" s="41"/>
    </row>
    <row r="26" spans="1:4" ht="15.75">
      <c r="A26" s="34" t="s">
        <v>97</v>
      </c>
      <c r="B26" s="35"/>
      <c r="C26" s="35"/>
      <c r="D26" s="35"/>
    </row>
    <row r="27" spans="1:4" ht="15.75">
      <c r="A27" s="13" t="s">
        <v>98</v>
      </c>
      <c r="B27" s="13"/>
      <c r="C27" s="16" t="s">
        <v>99</v>
      </c>
      <c r="D27" s="16" t="s">
        <v>100</v>
      </c>
    </row>
    <row r="28" spans="1:4" ht="15.75">
      <c r="A28" s="13" t="s">
        <v>101</v>
      </c>
      <c r="B28" s="13"/>
      <c r="C28" s="17">
        <f>ROUND(SUM(Összesítő!B2:B12),0)</f>
        <v>0</v>
      </c>
      <c r="D28" s="17">
        <f>ROUND(SUM(Összesítő!C2:C12),0)</f>
        <v>0</v>
      </c>
    </row>
    <row r="29" spans="1:4" ht="15.75">
      <c r="A29" s="13" t="s">
        <v>102</v>
      </c>
      <c r="B29" s="13"/>
      <c r="C29" s="17">
        <f>ROUND(C28,0)</f>
        <v>0</v>
      </c>
      <c r="D29" s="17">
        <f>ROUND(D28,0)</f>
        <v>0</v>
      </c>
    </row>
    <row r="30" spans="1:4" ht="15.75">
      <c r="A30" s="10" t="s">
        <v>103</v>
      </c>
      <c r="B30" s="18"/>
      <c r="C30" s="36">
        <f>ROUND(C29+D29,0)</f>
        <v>0</v>
      </c>
      <c r="D30" s="36"/>
    </row>
    <row r="31" spans="1:4" ht="15.75">
      <c r="A31" s="13" t="s">
        <v>104</v>
      </c>
      <c r="B31" s="14">
        <v>0.27</v>
      </c>
      <c r="C31" s="37">
        <f>ROUND(C30*B31,0)</f>
        <v>0</v>
      </c>
      <c r="D31" s="37"/>
    </row>
    <row r="32" spans="1:4" ht="15.75">
      <c r="A32" s="19" t="s">
        <v>105</v>
      </c>
      <c r="B32" s="19"/>
      <c r="C32" s="38">
        <f>ROUND(C30+C31,0)</f>
        <v>0</v>
      </c>
      <c r="D32" s="38"/>
    </row>
    <row r="34" spans="1:4" ht="15.75">
      <c r="A34" s="34" t="s">
        <v>107</v>
      </c>
      <c r="B34" s="34"/>
      <c r="C34" s="34"/>
      <c r="D34" s="34"/>
    </row>
    <row r="38" ht="15.75">
      <c r="A38" s="15"/>
    </row>
    <row r="44" spans="2:3" ht="15.75">
      <c r="B44" s="39" t="s">
        <v>106</v>
      </c>
      <c r="C44" s="39"/>
    </row>
  </sheetData>
  <sheetProtection/>
  <mergeCells count="18">
    <mergeCell ref="A1:D1"/>
    <mergeCell ref="A2:D2"/>
    <mergeCell ref="A3:D3"/>
    <mergeCell ref="A4:D4"/>
    <mergeCell ref="A5:D5"/>
    <mergeCell ref="A6:D6"/>
    <mergeCell ref="B44:C44"/>
    <mergeCell ref="A34:D34"/>
    <mergeCell ref="A21:D21"/>
    <mergeCell ref="A22:D22"/>
    <mergeCell ref="A23:D23"/>
    <mergeCell ref="A25:D25"/>
    <mergeCell ref="A19:D19"/>
    <mergeCell ref="A20:D20"/>
    <mergeCell ref="A26:D26"/>
    <mergeCell ref="C30:D30"/>
    <mergeCell ref="C31:D31"/>
    <mergeCell ref="C32:D32"/>
  </mergeCells>
  <printOptions/>
  <pageMargins left="1" right="1" top="1" bottom="1" header="0.4166666666666667" footer="0.4166666666666667"/>
  <pageSetup firstPageNumber="1"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1"/>
  <sheetViews>
    <sheetView view="pageBreakPreview" zoomScale="85" zoomScaleSheetLayoutView="85" zoomScalePageLayoutView="0" workbookViewId="0" topLeftCell="A1">
      <selection activeCell="A1" sqref="A1"/>
    </sheetView>
  </sheetViews>
  <sheetFormatPr defaultColWidth="9.140625" defaultRowHeight="15"/>
  <cols>
    <col min="1" max="1" width="4.28125" style="8" customWidth="1"/>
    <col min="2" max="2" width="10.7109375" style="1" bestFit="1" customWidth="1"/>
    <col min="3" max="3" width="36.7109375" style="1" customWidth="1"/>
    <col min="4" max="4" width="7.7109375" style="6" bestFit="1" customWidth="1"/>
    <col min="5" max="5" width="6.7109375" style="1" customWidth="1"/>
    <col min="6" max="7" width="9.8515625" style="6" bestFit="1"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63.75">
      <c r="A2" s="8">
        <v>1</v>
      </c>
      <c r="B2" s="1" t="s">
        <v>58</v>
      </c>
      <c r="C2" s="2" t="s">
        <v>60</v>
      </c>
      <c r="D2" s="6">
        <v>0.5</v>
      </c>
      <c r="E2" s="1" t="s">
        <v>59</v>
      </c>
      <c r="F2" s="25"/>
      <c r="G2" s="25"/>
      <c r="H2" s="25">
        <f>ROUND(D2*F2,0)</f>
        <v>0</v>
      </c>
      <c r="I2" s="25">
        <f>ROUND(D2*G2,0)</f>
        <v>0</v>
      </c>
    </row>
    <row r="3" spans="6:9" ht="12.75">
      <c r="F3" s="25"/>
      <c r="G3" s="25"/>
      <c r="H3" s="25"/>
      <c r="I3" s="25"/>
    </row>
    <row r="4" spans="1:9" ht="51">
      <c r="A4" s="8">
        <v>2</v>
      </c>
      <c r="B4" s="1" t="s">
        <v>61</v>
      </c>
      <c r="C4" s="2" t="s">
        <v>62</v>
      </c>
      <c r="D4" s="6">
        <v>5.6</v>
      </c>
      <c r="E4" s="1" t="s">
        <v>21</v>
      </c>
      <c r="F4" s="25"/>
      <c r="G4" s="25"/>
      <c r="H4" s="25">
        <f>ROUND(D4*F4,0)</f>
        <v>0</v>
      </c>
      <c r="I4" s="25">
        <f>ROUND(D4*G4,0)</f>
        <v>0</v>
      </c>
    </row>
    <row r="5" spans="6:9" ht="12.75">
      <c r="F5" s="25"/>
      <c r="G5" s="25"/>
      <c r="H5" s="25"/>
      <c r="I5" s="25"/>
    </row>
    <row r="6" spans="1:9" ht="76.5">
      <c r="A6" s="8">
        <v>3</v>
      </c>
      <c r="B6" s="1" t="s">
        <v>63</v>
      </c>
      <c r="C6" s="2" t="s">
        <v>64</v>
      </c>
      <c r="D6" s="6">
        <v>50</v>
      </c>
      <c r="E6" s="1" t="s">
        <v>21</v>
      </c>
      <c r="F6" s="25"/>
      <c r="G6" s="25"/>
      <c r="H6" s="25">
        <f>ROUND(D6*F6,0)</f>
        <v>0</v>
      </c>
      <c r="I6" s="25">
        <f>ROUND(D6*G6,0)</f>
        <v>0</v>
      </c>
    </row>
    <row r="7" spans="3:9" ht="12.75">
      <c r="C7" s="2" t="s">
        <v>65</v>
      </c>
      <c r="F7" s="25"/>
      <c r="G7" s="25"/>
      <c r="H7" s="25"/>
      <c r="I7" s="25"/>
    </row>
    <row r="8" spans="6:9" ht="12.75">
      <c r="F8" s="25"/>
      <c r="G8" s="25"/>
      <c r="H8" s="25"/>
      <c r="I8" s="25"/>
    </row>
    <row r="9" spans="1:9" ht="89.25">
      <c r="A9" s="8">
        <v>4</v>
      </c>
      <c r="B9" s="1" t="s">
        <v>66</v>
      </c>
      <c r="C9" s="2" t="s">
        <v>67</v>
      </c>
      <c r="D9" s="6">
        <v>5.6</v>
      </c>
      <c r="E9" s="1" t="s">
        <v>21</v>
      </c>
      <c r="F9" s="25"/>
      <c r="G9" s="25"/>
      <c r="H9" s="25">
        <f>ROUND(D9*F9,0)</f>
        <v>0</v>
      </c>
      <c r="I9" s="25">
        <f>ROUND(D9*G9,0)</f>
        <v>0</v>
      </c>
    </row>
    <row r="10" spans="6:9" ht="12.75">
      <c r="F10" s="25"/>
      <c r="G10" s="25"/>
      <c r="H10" s="25"/>
      <c r="I10" s="25"/>
    </row>
    <row r="11" spans="1:9" s="31" customFormat="1" ht="16.5" customHeight="1">
      <c r="A11" s="27"/>
      <c r="B11" s="28"/>
      <c r="C11" s="28" t="s">
        <v>16</v>
      </c>
      <c r="D11" s="29"/>
      <c r="E11" s="28"/>
      <c r="F11" s="30"/>
      <c r="G11" s="30"/>
      <c r="H11" s="30">
        <f>ROUND(SUM(H2:H10),0)</f>
        <v>0</v>
      </c>
      <c r="I11" s="30">
        <f>ROUND(SUM(I2:I10),0)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scale="93" r:id="rId1"/>
  <headerFooter>
    <oddHeader>&amp;L&amp;"Times New Roman CE,bold"&amp;10 Felületképzés</oddHeader>
  </headerFooter>
</worksheet>
</file>

<file path=xl/worksheets/sheet11.xml><?xml version="1.0" encoding="utf-8"?>
<worksheet xmlns="http://schemas.openxmlformats.org/spreadsheetml/2006/main" xmlns:r="http://schemas.openxmlformats.org/officeDocument/2006/relationships">
  <dimension ref="A1:I14"/>
  <sheetViews>
    <sheetView view="pageBreakPreview" zoomScale="85" zoomScaleSheetLayoutView="85" zoomScalePageLayoutView="0" workbookViewId="0" topLeftCell="A1">
      <selection activeCell="A1" sqref="A1"/>
    </sheetView>
  </sheetViews>
  <sheetFormatPr defaultColWidth="9.140625" defaultRowHeight="15"/>
  <cols>
    <col min="1" max="1" width="4.28125" style="8" customWidth="1"/>
    <col min="2" max="2" width="10.00390625" style="1" bestFit="1" customWidth="1"/>
    <col min="3" max="3" width="36.7109375" style="1" customWidth="1"/>
    <col min="4" max="4" width="7.7109375" style="6" bestFit="1" customWidth="1"/>
    <col min="5" max="5" width="6.7109375" style="1" customWidth="1"/>
    <col min="6" max="7" width="8.8515625" style="6" bestFit="1" customWidth="1"/>
    <col min="8" max="9" width="12.421875" style="6" bestFit="1"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69</v>
      </c>
      <c r="C2" s="2" t="s">
        <v>70</v>
      </c>
      <c r="D2" s="6">
        <v>50</v>
      </c>
      <c r="E2" s="1" t="s">
        <v>21</v>
      </c>
      <c r="F2" s="25"/>
      <c r="G2" s="25"/>
      <c r="H2" s="25">
        <f>ROUND(D2*F2,0)</f>
        <v>0</v>
      </c>
      <c r="I2" s="25">
        <f>ROUND(D2*G2,0)</f>
        <v>0</v>
      </c>
    </row>
    <row r="3" spans="3:9" ht="25.5">
      <c r="C3" s="2" t="s">
        <v>71</v>
      </c>
      <c r="F3" s="25"/>
      <c r="G3" s="25"/>
      <c r="H3" s="25"/>
      <c r="I3" s="25"/>
    </row>
    <row r="4" spans="6:9" ht="12.75">
      <c r="F4" s="25"/>
      <c r="G4" s="25"/>
      <c r="H4" s="25"/>
      <c r="I4" s="25"/>
    </row>
    <row r="5" spans="1:9" ht="63.75">
      <c r="A5" s="8">
        <v>2</v>
      </c>
      <c r="B5" s="1" t="s">
        <v>72</v>
      </c>
      <c r="C5" s="2" t="s">
        <v>122</v>
      </c>
      <c r="D5" s="6">
        <v>585</v>
      </c>
      <c r="E5" s="1" t="s">
        <v>21</v>
      </c>
      <c r="F5" s="25"/>
      <c r="G5" s="25"/>
      <c r="H5" s="25">
        <f>ROUND(D5*F5,0)</f>
        <v>0</v>
      </c>
      <c r="I5" s="25">
        <f>ROUND(D5*G5,0)</f>
        <v>0</v>
      </c>
    </row>
    <row r="6" spans="3:9" ht="25.5">
      <c r="C6" s="2" t="s">
        <v>123</v>
      </c>
      <c r="F6" s="25"/>
      <c r="G6" s="25"/>
      <c r="H6" s="25"/>
      <c r="I6" s="25"/>
    </row>
    <row r="7" spans="6:9" ht="12.75">
      <c r="F7" s="25"/>
      <c r="G7" s="25"/>
      <c r="H7" s="25"/>
      <c r="I7" s="25"/>
    </row>
    <row r="8" spans="1:9" ht="76.5">
      <c r="A8" s="8">
        <v>3</v>
      </c>
      <c r="B8" s="1" t="s">
        <v>73</v>
      </c>
      <c r="C8" s="2" t="s">
        <v>74</v>
      </c>
      <c r="D8" s="6">
        <v>61.2</v>
      </c>
      <c r="E8" s="1" t="s">
        <v>21</v>
      </c>
      <c r="F8" s="25"/>
      <c r="G8" s="25"/>
      <c r="H8" s="25">
        <f>ROUND(D8*F8,0)</f>
        <v>0</v>
      </c>
      <c r="I8" s="25">
        <f>ROUND(D8*G8,0)</f>
        <v>0</v>
      </c>
    </row>
    <row r="9" spans="3:9" ht="38.25">
      <c r="C9" s="2" t="s">
        <v>75</v>
      </c>
      <c r="F9" s="25"/>
      <c r="G9" s="25"/>
      <c r="H9" s="25"/>
      <c r="I9" s="25"/>
    </row>
    <row r="10" spans="6:9" ht="12.75">
      <c r="F10" s="25"/>
      <c r="G10" s="25"/>
      <c r="H10" s="25"/>
      <c r="I10" s="25"/>
    </row>
    <row r="11" spans="1:9" ht="76.5">
      <c r="A11" s="8">
        <v>4</v>
      </c>
      <c r="B11" s="1" t="s">
        <v>76</v>
      </c>
      <c r="C11" s="2" t="s">
        <v>77</v>
      </c>
      <c r="D11" s="6">
        <v>395</v>
      </c>
      <c r="E11" s="1" t="s">
        <v>21</v>
      </c>
      <c r="F11" s="25"/>
      <c r="G11" s="25"/>
      <c r="H11" s="25">
        <f>ROUND(D11*F11,0)</f>
        <v>0</v>
      </c>
      <c r="I11" s="25">
        <f>ROUND(D11*G11,0)</f>
        <v>0</v>
      </c>
    </row>
    <row r="12" spans="3:9" ht="38.25">
      <c r="C12" s="2" t="s">
        <v>78</v>
      </c>
      <c r="F12" s="25"/>
      <c r="G12" s="25"/>
      <c r="H12" s="25"/>
      <c r="I12" s="25"/>
    </row>
    <row r="13" spans="6:9" ht="12.75">
      <c r="F13" s="25"/>
      <c r="G13" s="25"/>
      <c r="H13" s="25"/>
      <c r="I13" s="25"/>
    </row>
    <row r="14" spans="1:9" s="31" customFormat="1" ht="16.5" customHeight="1">
      <c r="A14" s="27"/>
      <c r="B14" s="28"/>
      <c r="C14" s="28" t="s">
        <v>16</v>
      </c>
      <c r="D14" s="29"/>
      <c r="E14" s="28"/>
      <c r="F14" s="30"/>
      <c r="G14" s="30"/>
      <c r="H14" s="30">
        <f>ROUND(SUM(H2:H13),0)</f>
        <v>0</v>
      </c>
      <c r="I14" s="30">
        <f>ROUND(SUM(I2:I13),0)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scale="91" r:id="rId1"/>
  <headerFooter>
    <oddHeader>&amp;L&amp;"Times New Roman CE,bold"&amp;10 Szigetelés</oddHeader>
  </headerFooter>
</worksheet>
</file>

<file path=xl/worksheets/sheet12.xml><?xml version="1.0" encoding="utf-8"?>
<worksheet xmlns="http://schemas.openxmlformats.org/spreadsheetml/2006/main" xmlns:r="http://schemas.openxmlformats.org/officeDocument/2006/relationships">
  <dimension ref="A1:I4"/>
  <sheetViews>
    <sheetView view="pageBreakPreview" zoomScale="85" zoomScaleSheetLayoutView="85" zoomScalePageLayoutView="0" workbookViewId="0" topLeftCell="A1">
      <selection activeCell="A1" sqref="A1"/>
    </sheetView>
  </sheetViews>
  <sheetFormatPr defaultColWidth="9.140625" defaultRowHeight="15"/>
  <cols>
    <col min="1" max="1" width="4.28125" style="8" customWidth="1"/>
    <col min="2" max="2" width="10.7109375" style="1" bestFit="1" customWidth="1"/>
    <col min="3" max="3" width="36.7109375" style="1" customWidth="1"/>
    <col min="4" max="4" width="7.7109375" style="6" bestFit="1" customWidth="1"/>
    <col min="5" max="5" width="6.7109375" style="1" customWidth="1"/>
    <col min="6" max="7" width="9.8515625" style="6" bestFit="1"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25.5">
      <c r="A2" s="8">
        <v>1</v>
      </c>
      <c r="B2" s="1" t="s">
        <v>80</v>
      </c>
      <c r="C2" s="2" t="s">
        <v>81</v>
      </c>
      <c r="D2" s="6">
        <v>1</v>
      </c>
      <c r="E2" s="1" t="s">
        <v>26</v>
      </c>
      <c r="F2" s="25"/>
      <c r="G2" s="25"/>
      <c r="H2" s="25">
        <f>ROUND(D2*F2,0)</f>
        <v>0</v>
      </c>
      <c r="I2" s="25">
        <f>ROUND(D2*G2,0)</f>
        <v>0</v>
      </c>
    </row>
    <row r="3" spans="6:9" ht="12.75">
      <c r="F3" s="25"/>
      <c r="G3" s="25"/>
      <c r="H3" s="25"/>
      <c r="I3" s="25"/>
    </row>
    <row r="4" spans="1:9" s="31" customFormat="1" ht="16.5" customHeight="1">
      <c r="A4" s="27"/>
      <c r="B4" s="28"/>
      <c r="C4" s="28" t="s">
        <v>16</v>
      </c>
      <c r="D4" s="29"/>
      <c r="E4" s="28"/>
      <c r="F4" s="30"/>
      <c r="G4" s="30"/>
      <c r="H4" s="30">
        <f>ROUND(SUM(H2:H3),0)</f>
        <v>0</v>
      </c>
      <c r="I4" s="30">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scale="93" r:id="rId1"/>
  <headerFooter>
    <oddHeader>&amp;L&amp;"Times New Roman CE,bold"&amp;10 Elektromosenergia-ellátás, villanyszerelés</oddHeader>
  </headerFooter>
</worksheet>
</file>

<file path=xl/worksheets/sheet13.xml><?xml version="1.0" encoding="utf-8"?>
<worksheet xmlns="http://schemas.openxmlformats.org/spreadsheetml/2006/main" xmlns:r="http://schemas.openxmlformats.org/officeDocument/2006/relationships">
  <dimension ref="A1:I4"/>
  <sheetViews>
    <sheetView view="pageBreakPreview" zoomScale="85" zoomScaleSheetLayoutView="85" zoomScalePageLayoutView="0" workbookViewId="0" topLeftCell="A1">
      <selection activeCell="A1" sqref="A1"/>
    </sheetView>
  </sheetViews>
  <sheetFormatPr defaultColWidth="9.140625" defaultRowHeight="15"/>
  <cols>
    <col min="1" max="1" width="4.28125" style="8" customWidth="1"/>
    <col min="2" max="2" width="10.421875" style="1" bestFit="1" customWidth="1"/>
    <col min="3" max="3" width="36.7109375" style="1" customWidth="1"/>
    <col min="4" max="4" width="7.7109375" style="6" bestFit="1" customWidth="1"/>
    <col min="5" max="5" width="6.7109375" style="1" customWidth="1"/>
    <col min="6" max="7" width="9.8515625" style="6" bestFit="1"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38.25">
      <c r="A2" s="8">
        <v>1</v>
      </c>
      <c r="B2" s="1" t="s">
        <v>83</v>
      </c>
      <c r="C2" s="2" t="s">
        <v>84</v>
      </c>
      <c r="D2" s="6">
        <v>1</v>
      </c>
      <c r="E2" s="1" t="s">
        <v>26</v>
      </c>
      <c r="F2" s="25"/>
      <c r="G2" s="25"/>
      <c r="H2" s="25">
        <f>ROUND(D2*F2,0)</f>
        <v>0</v>
      </c>
      <c r="I2" s="25">
        <f>ROUND(D2*G2,0)</f>
        <v>0</v>
      </c>
    </row>
    <row r="3" spans="6:9" ht="12.75">
      <c r="F3" s="25"/>
      <c r="G3" s="25"/>
      <c r="H3" s="25"/>
      <c r="I3" s="25"/>
    </row>
    <row r="4" spans="1:9" s="9" customFormat="1" ht="12.75">
      <c r="A4" s="7"/>
      <c r="B4" s="3"/>
      <c r="C4" s="3" t="s">
        <v>16</v>
      </c>
      <c r="D4" s="5"/>
      <c r="E4" s="3"/>
      <c r="F4" s="26"/>
      <c r="G4" s="26"/>
      <c r="H4" s="26">
        <f>ROUND(SUM(H2:H3),0)</f>
        <v>0</v>
      </c>
      <c r="I4" s="26">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scale="93" r:id="rId1"/>
  <headerFooter>
    <oddHeader>&amp;L&amp;"Times New Roman CE,bold"&amp;10 Épületgépészeti csővezeték szerelése</oddHeader>
  </headerFooter>
</worksheet>
</file>

<file path=xl/worksheets/sheet2.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A1" sqref="A1"/>
    </sheetView>
  </sheetViews>
  <sheetFormatPr defaultColWidth="9.140625" defaultRowHeight="15"/>
  <cols>
    <col min="1" max="1" width="36.421875" style="22" customWidth="1"/>
    <col min="2" max="3" width="20.7109375" style="22" customWidth="1"/>
    <col min="4" max="16384" width="9.140625" style="22" customWidth="1"/>
  </cols>
  <sheetData>
    <row r="1" spans="1:3" s="20" customFormat="1" ht="15.75">
      <c r="A1" s="20" t="s">
        <v>0</v>
      </c>
      <c r="B1" s="21" t="s">
        <v>1</v>
      </c>
      <c r="C1" s="21" t="s">
        <v>2</v>
      </c>
    </row>
    <row r="2" spans="1:3" ht="15.75">
      <c r="A2" s="22" t="s">
        <v>17</v>
      </c>
      <c r="B2" s="23">
        <f>'Irtás, föld- és sziklamunka'!H5</f>
        <v>0</v>
      </c>
      <c r="C2" s="23">
        <f>'Irtás, föld- és sziklamunka'!I5</f>
        <v>0</v>
      </c>
    </row>
    <row r="3" spans="1:3" ht="15.75">
      <c r="A3" s="22" t="s">
        <v>28</v>
      </c>
      <c r="B3" s="23">
        <f>'Helyszíni beton és vasbeton mun'!H13</f>
        <v>0</v>
      </c>
      <c r="C3" s="23">
        <f>'Helyszíni beton és vasbeton mun'!I13</f>
        <v>0</v>
      </c>
    </row>
    <row r="4" spans="1:3" ht="15.75">
      <c r="A4" s="22" t="s">
        <v>36</v>
      </c>
      <c r="B4" s="23">
        <f>'Falazás és egyéb kőművesmunka'!H10</f>
        <v>0</v>
      </c>
      <c r="C4" s="23">
        <f>'Falazás és egyéb kőművesmunka'!I10</f>
        <v>0</v>
      </c>
    </row>
    <row r="5" spans="1:3" ht="15.75">
      <c r="A5" s="22" t="s">
        <v>41</v>
      </c>
      <c r="B5" s="23">
        <f>Ácsmunka!H7</f>
        <v>0</v>
      </c>
      <c r="C5" s="23">
        <f>Ácsmunka!I7</f>
        <v>0</v>
      </c>
    </row>
    <row r="6" spans="1:3" ht="15.75">
      <c r="A6" s="22" t="s">
        <v>49</v>
      </c>
      <c r="B6" s="23">
        <f>'Vakolás és rabicolás'!H10</f>
        <v>0</v>
      </c>
      <c r="C6" s="23">
        <f>'Vakolás és rabicolás'!I10</f>
        <v>0</v>
      </c>
    </row>
    <row r="7" spans="1:3" ht="31.5">
      <c r="A7" s="22" t="s">
        <v>52</v>
      </c>
      <c r="B7" s="23">
        <f>'Aljzatkészítés, hideg- és meleg'!H7</f>
        <v>0</v>
      </c>
      <c r="C7" s="23">
        <f>'Aljzatkészítés, hideg- és meleg'!I7</f>
        <v>0</v>
      </c>
    </row>
    <row r="8" spans="1:3" ht="15.75">
      <c r="A8" s="22" t="s">
        <v>57</v>
      </c>
      <c r="B8" s="23">
        <f>'Fa- és műanyag szerkezet elhely'!H8</f>
        <v>0</v>
      </c>
      <c r="C8" s="23">
        <f>'Fa- és műanyag szerkezet elhely'!I8</f>
        <v>0</v>
      </c>
    </row>
    <row r="9" spans="1:3" ht="15.75">
      <c r="A9" s="22" t="s">
        <v>68</v>
      </c>
      <c r="B9" s="23">
        <f>Felületképzés!H11</f>
        <v>0</v>
      </c>
      <c r="C9" s="23">
        <f>Felületképzés!I11</f>
        <v>0</v>
      </c>
    </row>
    <row r="10" spans="1:3" ht="15.75">
      <c r="A10" s="22" t="s">
        <v>79</v>
      </c>
      <c r="B10" s="23">
        <f>Szigetelés!H14</f>
        <v>0</v>
      </c>
      <c r="C10" s="23">
        <f>Szigetelés!I14</f>
        <v>0</v>
      </c>
    </row>
    <row r="11" spans="1:3" ht="31.5">
      <c r="A11" s="22" t="s">
        <v>82</v>
      </c>
      <c r="B11" s="23">
        <f>'Elektromosenergia-ellátás, vill'!H4</f>
        <v>0</v>
      </c>
      <c r="C11" s="23">
        <f>'Elektromosenergia-ellátás, vill'!I4</f>
        <v>0</v>
      </c>
    </row>
    <row r="12" spans="1:3" ht="15.75">
      <c r="A12" s="22" t="s">
        <v>85</v>
      </c>
      <c r="B12" s="23">
        <f>'Épületgépészeti csővezeték szer'!H4</f>
        <v>0</v>
      </c>
      <c r="C12" s="23">
        <f>'Épületgépészeti csővezeték szer'!I4</f>
        <v>0</v>
      </c>
    </row>
    <row r="13" spans="1:3" s="20" customFormat="1" ht="15.75">
      <c r="A13" s="20" t="s">
        <v>86</v>
      </c>
      <c r="B13" s="24">
        <f>ROUND(SUM(B2:B12),0)</f>
        <v>0</v>
      </c>
      <c r="C13" s="24">
        <f>ROUND(SUM(C2:C12),0)</f>
        <v>0</v>
      </c>
    </row>
  </sheetData>
  <sheetProtection/>
  <printOptions/>
  <pageMargins left="1" right="1" top="1" bottom="1" header="0.4166666666666667" footer="0.4166666666666667"/>
  <pageSetup firstPageNumber="1" useFirstPageNumber="1" horizontalDpi="600" verticalDpi="600" orientation="portrait" paperSize="9"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dimension ref="A1:I5"/>
  <sheetViews>
    <sheetView view="pageBreakPreview" zoomScale="85" zoomScaleSheetLayoutView="85" zoomScalePageLayoutView="0" workbookViewId="0" topLeftCell="A1">
      <selection activeCell="A1" sqref="A1"/>
    </sheetView>
  </sheetViews>
  <sheetFormatPr defaultColWidth="9.140625" defaultRowHeight="15"/>
  <cols>
    <col min="1" max="1" width="4.7109375" style="8" bestFit="1" customWidth="1"/>
    <col min="2" max="2" width="10.00390625" style="1" bestFit="1" customWidth="1"/>
    <col min="3" max="3" width="36.7109375" style="1" customWidth="1"/>
    <col min="4" max="4" width="7.7109375" style="6" bestFit="1" customWidth="1"/>
    <col min="5" max="5" width="6.7109375" style="1" customWidth="1"/>
    <col min="6" max="7" width="8.8515625" style="6" bestFit="1"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87.75" customHeight="1">
      <c r="A2" s="8">
        <v>1</v>
      </c>
      <c r="B2" s="1" t="s">
        <v>12</v>
      </c>
      <c r="C2" s="2" t="s">
        <v>14</v>
      </c>
      <c r="D2" s="6">
        <v>2.4</v>
      </c>
      <c r="E2" s="1" t="s">
        <v>13</v>
      </c>
      <c r="F2" s="25"/>
      <c r="G2" s="25"/>
      <c r="H2" s="25">
        <f>ROUND(D2*F2,0)</f>
        <v>0</v>
      </c>
      <c r="I2" s="25">
        <f>ROUND(D2*G2,0)</f>
        <v>0</v>
      </c>
    </row>
    <row r="3" spans="3:9" ht="38.25">
      <c r="C3" s="2" t="s">
        <v>15</v>
      </c>
      <c r="F3" s="25"/>
      <c r="G3" s="25"/>
      <c r="H3" s="25"/>
      <c r="I3" s="25"/>
    </row>
    <row r="4" spans="6:9" ht="12.75">
      <c r="F4" s="25"/>
      <c r="G4" s="25"/>
      <c r="H4" s="25"/>
      <c r="I4" s="25"/>
    </row>
    <row r="5" spans="1:9" s="31" customFormat="1" ht="16.5" customHeight="1">
      <c r="A5" s="27"/>
      <c r="B5" s="28"/>
      <c r="C5" s="28" t="s">
        <v>16</v>
      </c>
      <c r="D5" s="29"/>
      <c r="E5" s="28"/>
      <c r="F5" s="30"/>
      <c r="G5" s="30"/>
      <c r="H5" s="30">
        <f>ROUND(SUM(H2:H4),0)</f>
        <v>0</v>
      </c>
      <c r="I5" s="30">
        <f>ROUND(SUM(I2:I4),0)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scale="95" r:id="rId1"/>
  <headerFooter>
    <oddHeader>&amp;L&amp;"Times New Roman CE,bold"&amp;10 Irtás, föld- és sziklamunka</oddHeader>
  </headerFooter>
</worksheet>
</file>

<file path=xl/worksheets/sheet4.xml><?xml version="1.0" encoding="utf-8"?>
<worksheet xmlns="http://schemas.openxmlformats.org/spreadsheetml/2006/main" xmlns:r="http://schemas.openxmlformats.org/officeDocument/2006/relationships">
  <dimension ref="A1:I13"/>
  <sheetViews>
    <sheetView view="pageBreakPreview" zoomScale="85" zoomScaleSheetLayoutView="85" zoomScalePageLayoutView="0" workbookViewId="0" topLeftCell="A1">
      <selection activeCell="A1" sqref="A1"/>
    </sheetView>
  </sheetViews>
  <sheetFormatPr defaultColWidth="9.140625" defaultRowHeight="15"/>
  <cols>
    <col min="1" max="1" width="4.28125" style="8" customWidth="1"/>
    <col min="2" max="2" width="10.7109375" style="1" bestFit="1" customWidth="1"/>
    <col min="3" max="3" width="36.7109375" style="1" customWidth="1"/>
    <col min="4" max="4" width="7.7109375" style="6" bestFit="1" customWidth="1"/>
    <col min="5" max="5" width="6.7109375" style="1" customWidth="1"/>
    <col min="6" max="7" width="9.8515625" style="6" bestFit="1" customWidth="1"/>
    <col min="8" max="8" width="10.8515625" style="6" bestFit="1" customWidth="1"/>
    <col min="9" max="9" width="12.140625" style="6" bestFit="1"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38.25">
      <c r="A2" s="8">
        <v>1</v>
      </c>
      <c r="B2" s="1" t="s">
        <v>18</v>
      </c>
      <c r="C2" s="2" t="s">
        <v>19</v>
      </c>
      <c r="D2" s="6">
        <v>1.58</v>
      </c>
      <c r="E2" s="1" t="s">
        <v>13</v>
      </c>
      <c r="F2" s="25"/>
      <c r="G2" s="25"/>
      <c r="H2" s="25">
        <f>ROUND(D2*F2,0)</f>
        <v>0</v>
      </c>
      <c r="I2" s="25">
        <f>ROUND(D2*G2,0)</f>
        <v>0</v>
      </c>
    </row>
    <row r="3" spans="6:9" ht="12.75">
      <c r="F3" s="25"/>
      <c r="G3" s="25"/>
      <c r="H3" s="25"/>
      <c r="I3" s="25"/>
    </row>
    <row r="4" spans="1:9" ht="76.5">
      <c r="A4" s="8">
        <v>2</v>
      </c>
      <c r="B4" s="1" t="s">
        <v>20</v>
      </c>
      <c r="C4" s="2" t="s">
        <v>22</v>
      </c>
      <c r="D4" s="6">
        <v>3.1</v>
      </c>
      <c r="E4" s="1" t="s">
        <v>21</v>
      </c>
      <c r="F4" s="25"/>
      <c r="G4" s="25"/>
      <c r="H4" s="25">
        <f>ROUND(D4*F4,0)</f>
        <v>0</v>
      </c>
      <c r="I4" s="25">
        <f>ROUND(D4*G4,0)</f>
        <v>0</v>
      </c>
    </row>
    <row r="5" spans="6:9" ht="12.75">
      <c r="F5" s="25"/>
      <c r="G5" s="25"/>
      <c r="H5" s="25"/>
      <c r="I5" s="25"/>
    </row>
    <row r="6" spans="1:9" ht="76.5">
      <c r="A6" s="8">
        <v>3</v>
      </c>
      <c r="B6" s="1" t="s">
        <v>23</v>
      </c>
      <c r="C6" s="2" t="s">
        <v>112</v>
      </c>
      <c r="D6" s="6">
        <v>45.8</v>
      </c>
      <c r="E6" s="1" t="s">
        <v>21</v>
      </c>
      <c r="F6" s="25"/>
      <c r="G6" s="25"/>
      <c r="H6" s="25">
        <f>ROUND(D6*F6,0)</f>
        <v>0</v>
      </c>
      <c r="I6" s="25">
        <f>ROUND(D6*G6,0)</f>
        <v>0</v>
      </c>
    </row>
    <row r="7" spans="3:9" ht="78">
      <c r="C7" s="2" t="s">
        <v>27</v>
      </c>
      <c r="F7" s="25"/>
      <c r="G7" s="25"/>
      <c r="H7" s="25"/>
      <c r="I7" s="25"/>
    </row>
    <row r="8" spans="3:9" ht="12.75">
      <c r="C8" s="2" t="s">
        <v>24</v>
      </c>
      <c r="F8" s="25"/>
      <c r="G8" s="25"/>
      <c r="H8" s="25"/>
      <c r="I8" s="25"/>
    </row>
    <row r="9" spans="6:9" ht="12.75">
      <c r="F9" s="25"/>
      <c r="G9" s="25"/>
      <c r="H9" s="25"/>
      <c r="I9" s="25"/>
    </row>
    <row r="10" spans="1:9" ht="89.25">
      <c r="A10" s="8">
        <v>4</v>
      </c>
      <c r="B10" s="1" t="s">
        <v>25</v>
      </c>
      <c r="C10" s="2" t="s">
        <v>124</v>
      </c>
      <c r="D10" s="6">
        <v>1</v>
      </c>
      <c r="E10" s="1" t="s">
        <v>26</v>
      </c>
      <c r="F10" s="25"/>
      <c r="G10" s="25"/>
      <c r="H10" s="25">
        <f>ROUND(D10*F10,0)</f>
        <v>0</v>
      </c>
      <c r="I10" s="25">
        <f>ROUND(D10*G10,0)</f>
        <v>0</v>
      </c>
    </row>
    <row r="11" spans="3:9" ht="78">
      <c r="C11" s="2" t="s">
        <v>125</v>
      </c>
      <c r="F11" s="25"/>
      <c r="G11" s="25"/>
      <c r="H11" s="25"/>
      <c r="I11" s="25"/>
    </row>
    <row r="12" spans="6:9" ht="12.75">
      <c r="F12" s="25"/>
      <c r="G12" s="25"/>
      <c r="H12" s="25"/>
      <c r="I12" s="25"/>
    </row>
    <row r="13" spans="1:9" s="31" customFormat="1" ht="16.5" customHeight="1">
      <c r="A13" s="27"/>
      <c r="B13" s="28"/>
      <c r="C13" s="28" t="s">
        <v>16</v>
      </c>
      <c r="D13" s="29"/>
      <c r="E13" s="28"/>
      <c r="F13" s="30"/>
      <c r="G13" s="30"/>
      <c r="H13" s="30">
        <f>ROUND(SUM(H2:H12),0)</f>
        <v>0</v>
      </c>
      <c r="I13" s="30">
        <f>ROUND(SUM(I2:I12),0)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scale="91" r:id="rId1"/>
  <headerFooter>
    <oddHeader>&amp;L&amp;"Times New Roman CE,bold"&amp;10 Helyszíni beton és vasbeton munka</oddHeader>
  </headerFooter>
</worksheet>
</file>

<file path=xl/worksheets/sheet5.xml><?xml version="1.0" encoding="utf-8"?>
<worksheet xmlns="http://schemas.openxmlformats.org/spreadsheetml/2006/main" xmlns:r="http://schemas.openxmlformats.org/officeDocument/2006/relationships">
  <dimension ref="A1:I10"/>
  <sheetViews>
    <sheetView view="pageBreakPreview" zoomScale="85" zoomScaleSheetLayoutView="85" zoomScalePageLayoutView="0" workbookViewId="0" topLeftCell="A1">
      <selection activeCell="A1" sqref="A1"/>
    </sheetView>
  </sheetViews>
  <sheetFormatPr defaultColWidth="9.140625" defaultRowHeight="15"/>
  <cols>
    <col min="1" max="1" width="4.28125" style="8" customWidth="1"/>
    <col min="2" max="2" width="10.28125" style="1" bestFit="1" customWidth="1"/>
    <col min="3" max="3" width="36.7109375" style="1" customWidth="1"/>
    <col min="4" max="4" width="7.7109375" style="6" bestFit="1" customWidth="1"/>
    <col min="5" max="5" width="6.7109375" style="1" customWidth="1"/>
    <col min="6" max="7" width="9.8515625" style="6" bestFit="1" customWidth="1"/>
    <col min="8" max="8" width="10.28125" style="6" customWidth="1"/>
    <col min="9" max="9" width="12.140625" style="6" bestFit="1"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29</v>
      </c>
      <c r="C2" s="2" t="s">
        <v>30</v>
      </c>
      <c r="D2" s="6">
        <v>0.4</v>
      </c>
      <c r="E2" s="1" t="s">
        <v>13</v>
      </c>
      <c r="F2" s="25"/>
      <c r="G2" s="25"/>
      <c r="H2" s="25">
        <f>ROUND(D2*F2,0)</f>
        <v>0</v>
      </c>
      <c r="I2" s="25">
        <f>ROUND(D2*G2,0)</f>
        <v>0</v>
      </c>
    </row>
    <row r="3" spans="3:9" ht="25.5">
      <c r="C3" s="2" t="s">
        <v>31</v>
      </c>
      <c r="F3" s="25"/>
      <c r="G3" s="25"/>
      <c r="H3" s="25"/>
      <c r="I3" s="25"/>
    </row>
    <row r="4" spans="6:9" ht="12.75">
      <c r="F4" s="25"/>
      <c r="G4" s="25"/>
      <c r="H4" s="25"/>
      <c r="I4" s="25"/>
    </row>
    <row r="5" spans="1:9" ht="76.5">
      <c r="A5" s="8">
        <v>2</v>
      </c>
      <c r="B5" s="1" t="s">
        <v>32</v>
      </c>
      <c r="C5" s="2" t="s">
        <v>113</v>
      </c>
      <c r="D5" s="6">
        <v>8.2</v>
      </c>
      <c r="E5" s="1" t="s">
        <v>13</v>
      </c>
      <c r="F5" s="25"/>
      <c r="G5" s="25"/>
      <c r="H5" s="25">
        <f>ROUND(D5*F5,0)</f>
        <v>0</v>
      </c>
      <c r="I5" s="25">
        <f>ROUND(D5*G5,0)</f>
        <v>0</v>
      </c>
    </row>
    <row r="6" spans="6:9" ht="12.75">
      <c r="F6" s="25"/>
      <c r="G6" s="25"/>
      <c r="H6" s="25"/>
      <c r="I6" s="25"/>
    </row>
    <row r="7" spans="1:9" ht="89.25">
      <c r="A7" s="8">
        <v>3</v>
      </c>
      <c r="B7" s="1" t="s">
        <v>33</v>
      </c>
      <c r="C7" s="2" t="s">
        <v>34</v>
      </c>
      <c r="D7" s="6">
        <v>1.12</v>
      </c>
      <c r="E7" s="1" t="s">
        <v>21</v>
      </c>
      <c r="F7" s="25"/>
      <c r="G7" s="25"/>
      <c r="H7" s="25">
        <f>ROUND(D7*F7,0)</f>
        <v>0</v>
      </c>
      <c r="I7" s="25">
        <f>ROUND(D7*G7,0)</f>
        <v>0</v>
      </c>
    </row>
    <row r="8" spans="3:9" ht="25.5">
      <c r="C8" s="2" t="s">
        <v>35</v>
      </c>
      <c r="F8" s="25"/>
      <c r="G8" s="25"/>
      <c r="H8" s="25"/>
      <c r="I8" s="25"/>
    </row>
    <row r="9" spans="6:9" ht="12.75">
      <c r="F9" s="25"/>
      <c r="G9" s="25"/>
      <c r="H9" s="25"/>
      <c r="I9" s="25"/>
    </row>
    <row r="10" spans="1:9" s="31" customFormat="1" ht="16.5" customHeight="1">
      <c r="A10" s="27"/>
      <c r="B10" s="28"/>
      <c r="C10" s="28" t="s">
        <v>16</v>
      </c>
      <c r="D10" s="29"/>
      <c r="E10" s="28"/>
      <c r="F10" s="30"/>
      <c r="G10" s="30"/>
      <c r="H10" s="30">
        <f>ROUND(SUM(H2:H9),0)</f>
        <v>0</v>
      </c>
      <c r="I10" s="30">
        <f>ROUND(SUM(I2:I9),0)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scale="92" r:id="rId1"/>
  <headerFooter>
    <oddHeader>&amp;L&amp;"Times New Roman CE,bold"&amp;10 Falazás és egyéb kőművesmunka</oddHeader>
  </headerFooter>
</worksheet>
</file>

<file path=xl/worksheets/sheet6.xml><?xml version="1.0" encoding="utf-8"?>
<worksheet xmlns="http://schemas.openxmlformats.org/spreadsheetml/2006/main" xmlns:r="http://schemas.openxmlformats.org/officeDocument/2006/relationships">
  <dimension ref="A1:I7"/>
  <sheetViews>
    <sheetView view="pageBreakPreview" zoomScale="85" zoomScaleSheetLayoutView="85" zoomScalePageLayoutView="0" workbookViewId="0" topLeftCell="A1">
      <selection activeCell="A1" sqref="A1"/>
    </sheetView>
  </sheetViews>
  <sheetFormatPr defaultColWidth="9.140625" defaultRowHeight="15"/>
  <cols>
    <col min="1" max="1" width="4.28125" style="8" customWidth="1"/>
    <col min="2" max="2" width="10.7109375" style="1" bestFit="1" customWidth="1"/>
    <col min="3" max="3" width="36.7109375" style="1" customWidth="1"/>
    <col min="4" max="4" width="7.7109375" style="6" bestFit="1" customWidth="1"/>
    <col min="5" max="5" width="6.7109375" style="1" customWidth="1"/>
    <col min="6" max="7" width="8.8515625" style="6" bestFit="1" customWidth="1"/>
    <col min="8" max="8" width="10.8515625" style="6" bestFit="1" customWidth="1"/>
    <col min="9" max="9" width="12.140625" style="6" bestFit="1"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63.75">
      <c r="A2" s="8">
        <v>2</v>
      </c>
      <c r="B2" s="1" t="s">
        <v>37</v>
      </c>
      <c r="C2" s="2" t="s">
        <v>126</v>
      </c>
      <c r="D2" s="6">
        <v>305</v>
      </c>
      <c r="E2" s="1" t="s">
        <v>21</v>
      </c>
      <c r="F2" s="25"/>
      <c r="G2" s="25"/>
      <c r="H2" s="25">
        <f>ROUND(D2*F2,0)</f>
        <v>0</v>
      </c>
      <c r="I2" s="25">
        <f>ROUND(D2*G2,0)</f>
        <v>0</v>
      </c>
    </row>
    <row r="3" spans="6:9" ht="12.75">
      <c r="F3" s="25"/>
      <c r="G3" s="25"/>
      <c r="H3" s="25"/>
      <c r="I3" s="25"/>
    </row>
    <row r="4" spans="1:9" ht="89.25">
      <c r="A4" s="8">
        <v>3</v>
      </c>
      <c r="B4" s="1" t="s">
        <v>38</v>
      </c>
      <c r="C4" s="2" t="s">
        <v>39</v>
      </c>
      <c r="D4" s="6">
        <v>305</v>
      </c>
      <c r="E4" s="1" t="s">
        <v>21</v>
      </c>
      <c r="F4" s="25"/>
      <c r="G4" s="25"/>
      <c r="H4" s="25">
        <f>ROUND(D4*F4,0)</f>
        <v>0</v>
      </c>
      <c r="I4" s="25">
        <f>ROUND(D4*G4,0)</f>
        <v>0</v>
      </c>
    </row>
    <row r="5" spans="3:9" ht="15.75">
      <c r="C5" s="2" t="s">
        <v>40</v>
      </c>
      <c r="F5" s="25"/>
      <c r="G5" s="25"/>
      <c r="H5" s="25"/>
      <c r="I5" s="25"/>
    </row>
    <row r="6" spans="6:9" ht="12.75">
      <c r="F6" s="25"/>
      <c r="G6" s="25"/>
      <c r="H6" s="25"/>
      <c r="I6" s="25"/>
    </row>
    <row r="7" spans="1:9" s="31" customFormat="1" ht="16.5" customHeight="1">
      <c r="A7" s="27"/>
      <c r="B7" s="28"/>
      <c r="C7" s="28" t="s">
        <v>16</v>
      </c>
      <c r="D7" s="29"/>
      <c r="E7" s="28"/>
      <c r="F7" s="30"/>
      <c r="G7" s="30"/>
      <c r="H7" s="30">
        <f>ROUND(SUM(H2:H6),0)</f>
        <v>0</v>
      </c>
      <c r="I7" s="30">
        <f>ROUND(SUM(I2:I6),0)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scale="92" r:id="rId1"/>
  <headerFooter>
    <oddHeader>&amp;L&amp;"Times New Roman CE,bold"&amp;10 Ácsmunka</oddHeader>
  </headerFooter>
</worksheet>
</file>

<file path=xl/worksheets/sheet7.xml><?xml version="1.0" encoding="utf-8"?>
<worksheet xmlns="http://schemas.openxmlformats.org/spreadsheetml/2006/main" xmlns:r="http://schemas.openxmlformats.org/officeDocument/2006/relationships">
  <dimension ref="A1:I10"/>
  <sheetViews>
    <sheetView tabSelected="1" view="pageBreakPreview" zoomScale="85" zoomScaleSheetLayoutView="85" zoomScalePageLayoutView="0" workbookViewId="0" topLeftCell="A1">
      <selection activeCell="A1" sqref="A1"/>
    </sheetView>
  </sheetViews>
  <sheetFormatPr defaultColWidth="9.140625" defaultRowHeight="15"/>
  <cols>
    <col min="1" max="1" width="4.28125" style="8" customWidth="1"/>
    <col min="2" max="2" width="10.7109375" style="1" bestFit="1" customWidth="1"/>
    <col min="3" max="3" width="36.7109375" style="1" customWidth="1"/>
    <col min="4" max="4" width="7.7109375" style="6" bestFit="1" customWidth="1"/>
    <col min="5" max="5" width="6.7109375" style="1" customWidth="1"/>
    <col min="6" max="7" width="8.8515625" style="6" bestFit="1" customWidth="1"/>
    <col min="8" max="8" width="12.421875" style="6" bestFit="1" customWidth="1"/>
    <col min="9" max="9" width="12.140625" style="6" bestFit="1"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89.25">
      <c r="A2" s="8">
        <v>1</v>
      </c>
      <c r="B2" s="1" t="s">
        <v>42</v>
      </c>
      <c r="C2" s="2" t="s">
        <v>114</v>
      </c>
      <c r="D2" s="6">
        <v>5.1</v>
      </c>
      <c r="E2" s="1" t="s">
        <v>21</v>
      </c>
      <c r="F2" s="25"/>
      <c r="G2" s="25"/>
      <c r="H2" s="25">
        <f>ROUND(D2*F2,0)</f>
        <v>0</v>
      </c>
      <c r="I2" s="25">
        <f>ROUND(D2*G2,0)</f>
        <v>0</v>
      </c>
    </row>
    <row r="3" spans="3:9" ht="38.25">
      <c r="C3" s="2" t="s">
        <v>43</v>
      </c>
      <c r="F3" s="25"/>
      <c r="G3" s="25"/>
      <c r="H3" s="25"/>
      <c r="I3" s="25"/>
    </row>
    <row r="4" spans="6:9" ht="12.75">
      <c r="F4" s="25"/>
      <c r="G4" s="25"/>
      <c r="H4" s="25"/>
      <c r="I4" s="25"/>
    </row>
    <row r="5" spans="1:9" ht="78">
      <c r="A5" s="8">
        <v>2</v>
      </c>
      <c r="B5" s="1" t="s">
        <v>44</v>
      </c>
      <c r="C5" s="2" t="s">
        <v>48</v>
      </c>
      <c r="D5" s="6">
        <v>431.8</v>
      </c>
      <c r="E5" s="1" t="s">
        <v>21</v>
      </c>
      <c r="F5" s="25"/>
      <c r="G5" s="25"/>
      <c r="H5" s="25">
        <f>ROUND(D5*F5,0)</f>
        <v>0</v>
      </c>
      <c r="I5" s="25">
        <f>ROUND(D5*G5,0)</f>
        <v>0</v>
      </c>
    </row>
    <row r="6" spans="6:9" ht="12.75">
      <c r="F6" s="25"/>
      <c r="G6" s="25"/>
      <c r="H6" s="25"/>
      <c r="I6" s="25"/>
    </row>
    <row r="7" spans="1:9" ht="76.5">
      <c r="A7" s="8">
        <v>3</v>
      </c>
      <c r="B7" s="1" t="s">
        <v>45</v>
      </c>
      <c r="C7" s="2" t="s">
        <v>46</v>
      </c>
      <c r="D7" s="6">
        <v>61.5</v>
      </c>
      <c r="E7" s="1" t="s">
        <v>21</v>
      </c>
      <c r="F7" s="25"/>
      <c r="G7" s="25"/>
      <c r="H7" s="25">
        <f>ROUND(D7*F7,0)</f>
        <v>0</v>
      </c>
      <c r="I7" s="25">
        <f>ROUND(D7*G7,0)</f>
        <v>0</v>
      </c>
    </row>
    <row r="8" spans="3:9" ht="12.75">
      <c r="C8" s="2" t="s">
        <v>47</v>
      </c>
      <c r="F8" s="25"/>
      <c r="G8" s="25"/>
      <c r="H8" s="25"/>
      <c r="I8" s="25"/>
    </row>
    <row r="9" spans="6:9" ht="12.75">
      <c r="F9" s="25"/>
      <c r="G9" s="25"/>
      <c r="H9" s="25"/>
      <c r="I9" s="25"/>
    </row>
    <row r="10" spans="1:9" s="31" customFormat="1" ht="16.5" customHeight="1">
      <c r="A10" s="27"/>
      <c r="B10" s="28"/>
      <c r="C10" s="28" t="s">
        <v>16</v>
      </c>
      <c r="D10" s="29"/>
      <c r="E10" s="28"/>
      <c r="F10" s="30"/>
      <c r="G10" s="30"/>
      <c r="H10" s="30">
        <f>ROUND(SUM(H2:H9),0)</f>
        <v>0</v>
      </c>
      <c r="I10" s="30">
        <f>ROUND(SUM(I2:I9),0)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scale="91" r:id="rId1"/>
  <headerFooter>
    <oddHeader>&amp;L&amp;"Times New Roman CE,bold"&amp;10 Vakolás és rabicolás</oddHeader>
  </headerFooter>
</worksheet>
</file>

<file path=xl/worksheets/sheet8.xml><?xml version="1.0" encoding="utf-8"?>
<worksheet xmlns="http://schemas.openxmlformats.org/spreadsheetml/2006/main" xmlns:r="http://schemas.openxmlformats.org/officeDocument/2006/relationships">
  <dimension ref="A1:I7"/>
  <sheetViews>
    <sheetView view="pageBreakPreview" zoomScale="85" zoomScaleSheetLayoutView="85" zoomScalePageLayoutView="0" workbookViewId="0" topLeftCell="A1">
      <selection activeCell="A1" sqref="A1"/>
    </sheetView>
  </sheetViews>
  <sheetFormatPr defaultColWidth="9.140625" defaultRowHeight="15"/>
  <cols>
    <col min="1" max="1" width="4.28125" style="8" customWidth="1"/>
    <col min="2" max="2" width="10.00390625" style="1" bestFit="1" customWidth="1"/>
    <col min="3" max="3" width="36.7109375" style="1" customWidth="1"/>
    <col min="4" max="4" width="7.7109375" style="6" bestFit="1" customWidth="1"/>
    <col min="5" max="5" width="6.7109375" style="1" customWidth="1"/>
    <col min="6" max="7" width="8.8515625" style="6" bestFit="1"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89.25">
      <c r="A2" s="8">
        <v>1</v>
      </c>
      <c r="B2" s="1" t="s">
        <v>50</v>
      </c>
      <c r="C2" s="2" t="s">
        <v>115</v>
      </c>
      <c r="D2" s="6">
        <v>6.4</v>
      </c>
      <c r="E2" s="1" t="s">
        <v>21</v>
      </c>
      <c r="F2" s="25"/>
      <c r="G2" s="25"/>
      <c r="H2" s="25">
        <f>ROUND(D2*F2,0)</f>
        <v>0</v>
      </c>
      <c r="I2" s="25">
        <f>ROUND(D2*G2,0)</f>
        <v>0</v>
      </c>
    </row>
    <row r="3" spans="3:9" ht="12.75">
      <c r="C3" s="2" t="s">
        <v>51</v>
      </c>
      <c r="F3" s="25"/>
      <c r="G3" s="25"/>
      <c r="H3" s="25"/>
      <c r="I3" s="25"/>
    </row>
    <row r="4" spans="3:9" ht="12.75">
      <c r="C4" s="2"/>
      <c r="F4" s="25"/>
      <c r="G4" s="25"/>
      <c r="H4" s="25"/>
      <c r="I4" s="25"/>
    </row>
    <row r="5" spans="1:9" ht="51">
      <c r="A5" s="8">
        <v>2</v>
      </c>
      <c r="B5" s="1" t="s">
        <v>120</v>
      </c>
      <c r="C5" s="2" t="s">
        <v>121</v>
      </c>
      <c r="D5" s="6">
        <v>6.4</v>
      </c>
      <c r="E5" s="1" t="s">
        <v>21</v>
      </c>
      <c r="F5" s="25"/>
      <c r="G5" s="25"/>
      <c r="H5" s="25">
        <f>ROUND(D5*F5,0)</f>
        <v>0</v>
      </c>
      <c r="I5" s="25">
        <f>ROUND(D5*G5,0)</f>
        <v>0</v>
      </c>
    </row>
    <row r="6" spans="6:9" ht="12.75">
      <c r="F6" s="25"/>
      <c r="G6" s="25"/>
      <c r="H6" s="25"/>
      <c r="I6" s="25"/>
    </row>
    <row r="7" spans="1:9" s="31" customFormat="1" ht="16.5" customHeight="1">
      <c r="A7" s="27"/>
      <c r="B7" s="28"/>
      <c r="C7" s="28" t="s">
        <v>16</v>
      </c>
      <c r="D7" s="29"/>
      <c r="E7" s="28"/>
      <c r="F7" s="30"/>
      <c r="G7" s="30"/>
      <c r="H7" s="30">
        <f>ROUND(SUM(H2:H6),0)</f>
        <v>0</v>
      </c>
      <c r="I7" s="30">
        <f>ROUND(SUM(I2:I6),0)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scale="95" r:id="rId1"/>
  <headerFooter>
    <oddHeader>&amp;L&amp;"Times New Roman CE,bold"&amp;10 Aljzatkészítés, hideg- és melegburkolat készítése</oddHeader>
  </headerFooter>
</worksheet>
</file>

<file path=xl/worksheets/sheet9.xml><?xml version="1.0" encoding="utf-8"?>
<worksheet xmlns="http://schemas.openxmlformats.org/spreadsheetml/2006/main" xmlns:r="http://schemas.openxmlformats.org/officeDocument/2006/relationships">
  <dimension ref="A1:I8"/>
  <sheetViews>
    <sheetView view="pageBreakPreview" zoomScale="85" zoomScaleSheetLayoutView="85" zoomScalePageLayoutView="0" workbookViewId="0" topLeftCell="A1">
      <selection activeCell="A1" sqref="A1"/>
    </sheetView>
  </sheetViews>
  <sheetFormatPr defaultColWidth="9.140625" defaultRowHeight="15"/>
  <cols>
    <col min="1" max="1" width="4.28125" style="8" customWidth="1"/>
    <col min="2" max="2" width="10.00390625" style="1" bestFit="1" customWidth="1"/>
    <col min="3" max="3" width="36.7109375" style="1" customWidth="1"/>
    <col min="4" max="4" width="7.7109375" style="6" bestFit="1" customWidth="1"/>
    <col min="5" max="5" width="6.7109375" style="1" customWidth="1"/>
    <col min="6" max="6" width="9.8515625" style="6" bestFit="1" customWidth="1"/>
    <col min="7" max="7" width="8.8515625" style="6" bestFit="1"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54">
      <c r="A2" s="8">
        <v>1</v>
      </c>
      <c r="B2" s="1" t="s">
        <v>53</v>
      </c>
      <c r="C2" s="2" t="s">
        <v>116</v>
      </c>
      <c r="D2" s="6">
        <v>9.13</v>
      </c>
      <c r="E2" s="1" t="s">
        <v>21</v>
      </c>
      <c r="F2" s="25"/>
      <c r="G2" s="25"/>
      <c r="H2" s="25">
        <f>ROUND(D2*F2,0)</f>
        <v>0</v>
      </c>
      <c r="I2" s="25">
        <f>ROUND(D2*G2,0)</f>
        <v>0</v>
      </c>
    </row>
    <row r="3" spans="6:9" ht="12.75">
      <c r="F3" s="25"/>
      <c r="G3" s="25"/>
      <c r="H3" s="25"/>
      <c r="I3" s="25"/>
    </row>
    <row r="4" spans="1:9" ht="25.5">
      <c r="A4" s="8">
        <v>2</v>
      </c>
      <c r="B4" s="1" t="s">
        <v>54</v>
      </c>
      <c r="C4" s="2" t="s">
        <v>117</v>
      </c>
      <c r="D4" s="6">
        <v>11</v>
      </c>
      <c r="E4" s="1" t="s">
        <v>21</v>
      </c>
      <c r="F4" s="25"/>
      <c r="G4" s="25"/>
      <c r="H4" s="25">
        <f>ROUND(D4*F4,0)</f>
        <v>0</v>
      </c>
      <c r="I4" s="25">
        <f>ROUND(D4*G4,0)</f>
        <v>0</v>
      </c>
    </row>
    <row r="5" spans="6:9" ht="12.75">
      <c r="F5" s="25"/>
      <c r="G5" s="25"/>
      <c r="H5" s="25"/>
      <c r="I5" s="25"/>
    </row>
    <row r="6" spans="1:9" ht="76.5">
      <c r="A6" s="8">
        <v>3</v>
      </c>
      <c r="B6" s="1" t="s">
        <v>55</v>
      </c>
      <c r="C6" s="2" t="s">
        <v>118</v>
      </c>
      <c r="D6" s="6">
        <v>1</v>
      </c>
      <c r="E6" s="1" t="s">
        <v>56</v>
      </c>
      <c r="F6" s="25"/>
      <c r="G6" s="25"/>
      <c r="H6" s="25">
        <f>ROUND(D6*F6,0)</f>
        <v>0</v>
      </c>
      <c r="I6" s="25">
        <f>ROUND(D6*G6,0)</f>
        <v>0</v>
      </c>
    </row>
    <row r="7" spans="6:9" ht="12.75">
      <c r="F7" s="25"/>
      <c r="G7" s="25"/>
      <c r="H7" s="25"/>
      <c r="I7" s="25"/>
    </row>
    <row r="8" spans="1:9" s="31" customFormat="1" ht="16.5" customHeight="1">
      <c r="A8" s="27"/>
      <c r="B8" s="28"/>
      <c r="C8" s="28" t="s">
        <v>16</v>
      </c>
      <c r="D8" s="29"/>
      <c r="E8" s="28"/>
      <c r="F8" s="30"/>
      <c r="G8" s="30"/>
      <c r="H8" s="30">
        <f>ROUND(SUM(H2:H7),0)</f>
        <v>0</v>
      </c>
      <c r="I8" s="30">
        <f>ROUND(SUM(I2:I7),0)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scale="94" r:id="rId1"/>
  <headerFooter>
    <oddHeader>&amp;L&amp;"Times New Roman CE,bold"&amp;10 Fa- és műanyag szerkezet elhelyezése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dc:creator>
  <cp:keywords/>
  <dc:description/>
  <cp:lastModifiedBy>BarabasneKatalin</cp:lastModifiedBy>
  <dcterms:created xsi:type="dcterms:W3CDTF">2019-04-14T12:50:55Z</dcterms:created>
  <dcterms:modified xsi:type="dcterms:W3CDTF">2021-01-20T10:35:30Z</dcterms:modified>
  <cp:category/>
  <cp:version/>
  <cp:contentType/>
  <cp:contentStatus/>
</cp:coreProperties>
</file>