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activeTab="1"/>
  </bookViews>
  <sheets>
    <sheet name="KVS" sheetId="1" r:id="rId1"/>
    <sheet name="FOOSSZ" sheetId="2" r:id="rId2"/>
    <sheet name="Munka3" sheetId="3" r:id="rId3"/>
  </sheets>
  <calcPr calcId="125725"/>
</workbook>
</file>

<file path=xl/calcChain.xml><?xml version="1.0" encoding="utf-8"?>
<calcChain xmlns="http://schemas.openxmlformats.org/spreadsheetml/2006/main">
  <c r="D25" i="2"/>
  <c r="C25"/>
  <c r="D24"/>
  <c r="C24"/>
  <c r="D23"/>
  <c r="C23"/>
  <c r="D22"/>
  <c r="C22"/>
  <c r="D21"/>
  <c r="C21"/>
  <c r="J1394" i="1"/>
  <c r="I1394"/>
  <c r="H1394"/>
  <c r="J1393"/>
  <c r="I1393"/>
  <c r="H1393"/>
  <c r="J1390"/>
  <c r="I1389"/>
  <c r="H1388"/>
  <c r="D1388"/>
  <c r="J1385"/>
  <c r="I1384"/>
  <c r="H1383"/>
  <c r="D1383"/>
  <c r="J1380"/>
  <c r="I1379"/>
  <c r="H1378"/>
  <c r="D1378"/>
  <c r="J1375"/>
  <c r="I1374"/>
  <c r="H1373"/>
  <c r="D1373"/>
  <c r="J1370"/>
  <c r="I1369"/>
  <c r="H1368"/>
  <c r="D1368"/>
  <c r="J1365"/>
  <c r="I1364"/>
  <c r="H1363"/>
  <c r="D1363"/>
  <c r="J1360"/>
  <c r="I1359"/>
  <c r="H1358"/>
  <c r="D1358"/>
  <c r="J1355"/>
  <c r="I1354"/>
  <c r="H1353"/>
  <c r="D1353"/>
  <c r="J1350"/>
  <c r="I1349"/>
  <c r="H1348"/>
  <c r="D1348"/>
  <c r="J1345"/>
  <c r="I1344"/>
  <c r="H1343"/>
  <c r="D1343"/>
  <c r="J1340"/>
  <c r="I1339"/>
  <c r="H1338"/>
  <c r="D1338"/>
  <c r="J1335"/>
  <c r="I1334"/>
  <c r="H1333"/>
  <c r="D1333"/>
  <c r="J1330"/>
  <c r="I1329"/>
  <c r="H1328"/>
  <c r="D1328"/>
  <c r="J1325"/>
  <c r="I1324"/>
  <c r="H1323"/>
  <c r="D1323"/>
  <c r="J1320"/>
  <c r="I1319"/>
  <c r="H1318"/>
  <c r="D1318"/>
  <c r="J1315"/>
  <c r="I1314"/>
  <c r="H1313"/>
  <c r="D1313"/>
  <c r="J1310"/>
  <c r="I1309"/>
  <c r="H1308"/>
  <c r="D1308"/>
  <c r="J1305"/>
  <c r="I1304"/>
  <c r="H1303"/>
  <c r="D1303"/>
  <c r="J1300"/>
  <c r="I1299"/>
  <c r="H1298"/>
  <c r="D1298"/>
  <c r="J1295"/>
  <c r="I1294"/>
  <c r="H1293"/>
  <c r="D1293"/>
  <c r="J1290"/>
  <c r="I1289"/>
  <c r="H1288"/>
  <c r="D1288"/>
  <c r="J1285"/>
  <c r="I1284"/>
  <c r="H1283"/>
  <c r="D1283"/>
  <c r="J1280"/>
  <c r="I1279"/>
  <c r="H1278"/>
  <c r="D1278"/>
  <c r="J1275"/>
  <c r="I1274"/>
  <c r="H1273"/>
  <c r="D1273"/>
  <c r="J1270"/>
  <c r="I1269"/>
  <c r="H1268"/>
  <c r="D1268"/>
  <c r="J1265"/>
  <c r="I1264"/>
  <c r="H1263"/>
  <c r="D1263"/>
  <c r="J1260"/>
  <c r="I1259"/>
  <c r="H1258"/>
  <c r="D1258"/>
  <c r="J1255"/>
  <c r="I1254"/>
  <c r="H1253"/>
  <c r="D1253"/>
  <c r="J1250"/>
  <c r="I1250"/>
  <c r="H1250"/>
  <c r="J1247"/>
  <c r="I1246"/>
  <c r="H1245"/>
  <c r="D1245"/>
  <c r="J1242"/>
  <c r="I1241"/>
  <c r="H1240"/>
  <c r="D1240"/>
  <c r="J1237"/>
  <c r="I1236"/>
  <c r="H1235"/>
  <c r="D1235"/>
  <c r="J1232"/>
  <c r="I1231"/>
  <c r="H1230"/>
  <c r="D1230"/>
  <c r="J1227"/>
  <c r="I1226"/>
  <c r="H1225"/>
  <c r="D1225"/>
  <c r="J1222"/>
  <c r="I1221"/>
  <c r="H1220"/>
  <c r="D1220"/>
  <c r="J1217"/>
  <c r="I1216"/>
  <c r="H1215"/>
  <c r="D1215"/>
  <c r="J1212"/>
  <c r="I1211"/>
  <c r="H1210"/>
  <c r="D1210"/>
  <c r="J1207"/>
  <c r="I1206"/>
  <c r="H1205"/>
  <c r="D1205"/>
  <c r="J1202"/>
  <c r="I1201"/>
  <c r="H1200"/>
  <c r="D1200"/>
  <c r="J1197"/>
  <c r="I1196"/>
  <c r="H1195"/>
  <c r="D1195"/>
  <c r="J1192"/>
  <c r="I1191"/>
  <c r="H1190"/>
  <c r="D1190"/>
  <c r="J1187"/>
  <c r="I1186"/>
  <c r="H1185"/>
  <c r="D1185"/>
  <c r="J1182"/>
  <c r="I1181"/>
  <c r="H1180"/>
  <c r="D1180"/>
  <c r="J1177"/>
  <c r="I1176"/>
  <c r="H1175"/>
  <c r="D1175"/>
  <c r="J1172"/>
  <c r="I1171"/>
  <c r="H1170"/>
  <c r="D1170"/>
  <c r="J1167"/>
  <c r="I1167"/>
  <c r="H1167"/>
  <c r="J1164"/>
  <c r="I1163"/>
  <c r="H1162"/>
  <c r="D1162"/>
  <c r="J1159"/>
  <c r="I1158"/>
  <c r="H1157"/>
  <c r="D1157"/>
  <c r="J1154"/>
  <c r="I1153"/>
  <c r="H1152"/>
  <c r="D1152"/>
  <c r="J1149"/>
  <c r="I1148"/>
  <c r="H1147"/>
  <c r="D1147"/>
  <c r="J1144"/>
  <c r="I1143"/>
  <c r="H1142"/>
  <c r="D1142"/>
  <c r="J1139"/>
  <c r="I1138"/>
  <c r="H1137"/>
  <c r="D1137"/>
  <c r="J1134"/>
  <c r="I1133"/>
  <c r="H1132"/>
  <c r="D1132"/>
  <c r="J1129"/>
  <c r="I1128"/>
  <c r="H1127"/>
  <c r="D1127"/>
  <c r="J1124"/>
  <c r="I1123"/>
  <c r="H1122"/>
  <c r="D1122"/>
  <c r="J1119"/>
  <c r="I1118"/>
  <c r="H1117"/>
  <c r="D1117"/>
  <c r="J1114"/>
  <c r="I1113"/>
  <c r="H1112"/>
  <c r="D1112"/>
  <c r="J1109"/>
  <c r="I1108"/>
  <c r="H1107"/>
  <c r="D1107"/>
  <c r="J1104"/>
  <c r="I1103"/>
  <c r="H1102"/>
  <c r="D1102"/>
  <c r="J1099"/>
  <c r="I1098"/>
  <c r="H1097"/>
  <c r="D1097"/>
  <c r="J1094"/>
  <c r="I1093"/>
  <c r="H1092"/>
  <c r="D1092"/>
  <c r="J1089"/>
  <c r="I1088"/>
  <c r="H1087"/>
  <c r="D1087"/>
  <c r="J1084"/>
  <c r="I1083"/>
  <c r="H1082"/>
  <c r="D1082"/>
  <c r="J1079"/>
  <c r="I1078"/>
  <c r="H1077"/>
  <c r="D1077"/>
  <c r="J1074"/>
  <c r="I1073"/>
  <c r="H1072"/>
  <c r="D1072"/>
  <c r="J1069"/>
  <c r="I1068"/>
  <c r="H1067"/>
  <c r="D1067"/>
  <c r="J1064"/>
  <c r="I1063"/>
  <c r="H1062"/>
  <c r="D1062"/>
  <c r="J1059"/>
  <c r="I1058"/>
  <c r="H1057"/>
  <c r="D1057"/>
  <c r="J1054"/>
  <c r="I1053"/>
  <c r="H1052"/>
  <c r="D1052"/>
  <c r="J1049"/>
  <c r="I1048"/>
  <c r="H1047"/>
  <c r="D1047"/>
  <c r="J1044"/>
  <c r="I1043"/>
  <c r="H1042"/>
  <c r="D1042"/>
  <c r="J1039"/>
  <c r="I1038"/>
  <c r="H1037"/>
  <c r="D1037"/>
  <c r="J1034"/>
  <c r="I1033"/>
  <c r="H1032"/>
  <c r="D1032"/>
  <c r="J1029"/>
  <c r="I1028"/>
  <c r="H1027"/>
  <c r="D1027"/>
  <c r="J1024"/>
  <c r="I1023"/>
  <c r="H1022"/>
  <c r="D1022"/>
  <c r="J1019"/>
  <c r="I1018"/>
  <c r="H1017"/>
  <c r="D1017"/>
  <c r="J1014"/>
  <c r="I1013"/>
  <c r="H1012"/>
  <c r="D1012"/>
  <c r="J1009"/>
  <c r="I1008"/>
  <c r="H1007"/>
  <c r="D1007"/>
  <c r="J1004"/>
  <c r="I1003"/>
  <c r="H1002"/>
  <c r="D1002"/>
  <c r="J999"/>
  <c r="I998"/>
  <c r="H997"/>
  <c r="D997"/>
  <c r="J994"/>
  <c r="I993"/>
  <c r="H992"/>
  <c r="D992"/>
  <c r="J989"/>
  <c r="I988"/>
  <c r="H987"/>
  <c r="D987"/>
  <c r="J984"/>
  <c r="I983"/>
  <c r="H982"/>
  <c r="D982"/>
  <c r="J979"/>
  <c r="I978"/>
  <c r="H977"/>
  <c r="D977"/>
  <c r="J974"/>
  <c r="I973"/>
  <c r="H972"/>
  <c r="D972"/>
  <c r="J969"/>
  <c r="I968"/>
  <c r="H967"/>
  <c r="D967"/>
  <c r="J964"/>
  <c r="I963"/>
  <c r="H962"/>
  <c r="D962"/>
  <c r="J959"/>
  <c r="I958"/>
  <c r="H957"/>
  <c r="D957"/>
  <c r="J954"/>
  <c r="I953"/>
  <c r="H952"/>
  <c r="D952"/>
  <c r="J949"/>
  <c r="I948"/>
  <c r="H947"/>
  <c r="D947"/>
  <c r="J944"/>
  <c r="I943"/>
  <c r="H942"/>
  <c r="D942"/>
  <c r="J939"/>
  <c r="I938"/>
  <c r="H937"/>
  <c r="D937"/>
  <c r="J934"/>
  <c r="I933"/>
  <c r="H932"/>
  <c r="D932"/>
  <c r="J929"/>
  <c r="I928"/>
  <c r="H927"/>
  <c r="D927"/>
  <c r="J924"/>
  <c r="I923"/>
  <c r="H922"/>
  <c r="D922"/>
  <c r="J919"/>
  <c r="I918"/>
  <c r="H917"/>
  <c r="D917"/>
  <c r="J914"/>
  <c r="I913"/>
  <c r="H912"/>
  <c r="D912"/>
  <c r="J909"/>
  <c r="I908"/>
  <c r="H907"/>
  <c r="D907"/>
  <c r="J904"/>
  <c r="I903"/>
  <c r="H902"/>
  <c r="D902"/>
  <c r="J899"/>
  <c r="I898"/>
  <c r="H897"/>
  <c r="D897"/>
  <c r="J894"/>
  <c r="I893"/>
  <c r="H892"/>
  <c r="D892"/>
  <c r="J889"/>
  <c r="I888"/>
  <c r="H887"/>
  <c r="D887"/>
  <c r="J884"/>
  <c r="I883"/>
  <c r="H882"/>
  <c r="D882"/>
  <c r="J879"/>
  <c r="I878"/>
  <c r="H877"/>
  <c r="D877"/>
  <c r="J874"/>
  <c r="I873"/>
  <c r="H872"/>
  <c r="D872"/>
  <c r="J869"/>
  <c r="I868"/>
  <c r="H867"/>
  <c r="D867"/>
  <c r="J864"/>
  <c r="I863"/>
  <c r="H862"/>
  <c r="D862"/>
  <c r="J859"/>
  <c r="I858"/>
  <c r="H857"/>
  <c r="D857"/>
  <c r="J854"/>
  <c r="I853"/>
  <c r="H852"/>
  <c r="D852"/>
  <c r="J849"/>
  <c r="I848"/>
  <c r="H847"/>
  <c r="D847"/>
  <c r="J844"/>
  <c r="I843"/>
  <c r="H842"/>
  <c r="D842"/>
  <c r="J839"/>
  <c r="I838"/>
  <c r="H837"/>
  <c r="D837"/>
  <c r="J834"/>
  <c r="I834"/>
  <c r="H834"/>
  <c r="J831"/>
  <c r="I830"/>
  <c r="H829"/>
  <c r="D829"/>
  <c r="J826"/>
  <c r="I825"/>
  <c r="H824"/>
  <c r="D824"/>
  <c r="J821"/>
  <c r="I820"/>
  <c r="H819"/>
  <c r="D819"/>
  <c r="J816"/>
  <c r="I815"/>
  <c r="H814"/>
  <c r="D814"/>
  <c r="J811"/>
  <c r="I810"/>
  <c r="H809"/>
  <c r="D809"/>
  <c r="J806"/>
  <c r="I805"/>
  <c r="H804"/>
  <c r="D804"/>
  <c r="J801"/>
  <c r="I800"/>
  <c r="H799"/>
  <c r="D799"/>
  <c r="J796"/>
  <c r="I795"/>
  <c r="H794"/>
  <c r="D794"/>
  <c r="J791"/>
  <c r="I790"/>
  <c r="H789"/>
  <c r="D789"/>
  <c r="J786"/>
  <c r="I785"/>
  <c r="H784"/>
  <c r="D784"/>
  <c r="J781"/>
  <c r="I780"/>
  <c r="H779"/>
  <c r="D779"/>
  <c r="J776"/>
  <c r="I775"/>
  <c r="H774"/>
  <c r="D774"/>
  <c r="J771"/>
  <c r="I770"/>
  <c r="H769"/>
  <c r="D769"/>
  <c r="J766"/>
  <c r="I765"/>
  <c r="H764"/>
  <c r="D764"/>
  <c r="J761"/>
  <c r="I760"/>
  <c r="H759"/>
  <c r="D759"/>
  <c r="J756"/>
  <c r="I755"/>
  <c r="H754"/>
  <c r="D754"/>
  <c r="J751"/>
  <c r="I750"/>
  <c r="H749"/>
  <c r="D749"/>
  <c r="J746"/>
  <c r="I745"/>
  <c r="H744"/>
  <c r="D744"/>
  <c r="J741"/>
  <c r="I740"/>
  <c r="H739"/>
  <c r="D739"/>
  <c r="J736"/>
  <c r="I735"/>
  <c r="H734"/>
  <c r="D734"/>
  <c r="J731"/>
  <c r="I730"/>
  <c r="H729"/>
  <c r="D729"/>
  <c r="J726"/>
  <c r="I725"/>
  <c r="H724"/>
  <c r="D724"/>
  <c r="J721"/>
  <c r="I720"/>
  <c r="H719"/>
  <c r="D719"/>
  <c r="J716"/>
  <c r="I715"/>
  <c r="H714"/>
  <c r="D714"/>
  <c r="J711"/>
  <c r="I710"/>
  <c r="H709"/>
  <c r="D709"/>
  <c r="J706"/>
  <c r="I705"/>
  <c r="H704"/>
  <c r="D704"/>
  <c r="J701"/>
  <c r="I700"/>
  <c r="H699"/>
  <c r="D699"/>
  <c r="J696"/>
  <c r="I695"/>
  <c r="H694"/>
  <c r="D694"/>
  <c r="J691"/>
  <c r="I690"/>
  <c r="H689"/>
  <c r="D689"/>
  <c r="J686"/>
  <c r="I685"/>
  <c r="H684"/>
  <c r="D684"/>
  <c r="J681"/>
  <c r="I680"/>
  <c r="H679"/>
  <c r="D679"/>
  <c r="J676"/>
  <c r="I675"/>
  <c r="H674"/>
  <c r="D674"/>
  <c r="J671"/>
  <c r="I670"/>
  <c r="H669"/>
  <c r="D669"/>
  <c r="J666"/>
  <c r="I665"/>
  <c r="H664"/>
  <c r="D664"/>
  <c r="J661"/>
  <c r="I660"/>
  <c r="H659"/>
  <c r="D659"/>
  <c r="J656"/>
  <c r="I655"/>
  <c r="H654"/>
  <c r="D654"/>
  <c r="J651"/>
  <c r="I650"/>
  <c r="H649"/>
  <c r="D649"/>
  <c r="J646"/>
  <c r="I645"/>
  <c r="H644"/>
  <c r="D644"/>
  <c r="J641"/>
  <c r="I640"/>
  <c r="H639"/>
  <c r="D639"/>
  <c r="J636"/>
  <c r="I635"/>
  <c r="H634"/>
  <c r="D634"/>
  <c r="J631"/>
  <c r="I630"/>
  <c r="H629"/>
  <c r="D629"/>
  <c r="J626"/>
  <c r="I625"/>
  <c r="H624"/>
  <c r="D624"/>
  <c r="J621"/>
  <c r="I620"/>
  <c r="H619"/>
  <c r="D619"/>
  <c r="J616"/>
  <c r="I615"/>
  <c r="H614"/>
  <c r="D614"/>
  <c r="J611"/>
  <c r="I610"/>
  <c r="H609"/>
  <c r="D609"/>
  <c r="J606"/>
  <c r="I605"/>
  <c r="H604"/>
  <c r="D604"/>
  <c r="J601"/>
  <c r="I600"/>
  <c r="H599"/>
  <c r="D599"/>
  <c r="J596"/>
  <c r="I595"/>
  <c r="H594"/>
  <c r="D594"/>
  <c r="J591"/>
  <c r="I590"/>
  <c r="H589"/>
  <c r="D589"/>
  <c r="J586"/>
  <c r="I585"/>
  <c r="H584"/>
  <c r="D584"/>
  <c r="J581"/>
  <c r="I580"/>
  <c r="H579"/>
  <c r="D579"/>
  <c r="J576"/>
  <c r="I575"/>
  <c r="H574"/>
  <c r="D574"/>
  <c r="J571"/>
  <c r="I570"/>
  <c r="H569"/>
  <c r="D569"/>
  <c r="J566"/>
  <c r="I565"/>
  <c r="H564"/>
  <c r="D564"/>
  <c r="J561"/>
  <c r="I560"/>
  <c r="H559"/>
  <c r="D559"/>
  <c r="J556"/>
  <c r="I555"/>
  <c r="H554"/>
  <c r="D554"/>
  <c r="J551"/>
  <c r="I550"/>
  <c r="H549"/>
  <c r="D549"/>
  <c r="J546"/>
  <c r="I545"/>
  <c r="H544"/>
  <c r="D544"/>
  <c r="J541"/>
  <c r="I540"/>
  <c r="H539"/>
  <c r="D539"/>
  <c r="J536"/>
  <c r="I535"/>
  <c r="H534"/>
  <c r="D534"/>
  <c r="J531"/>
  <c r="I530"/>
  <c r="H529"/>
  <c r="D529"/>
  <c r="J526"/>
  <c r="I525"/>
  <c r="H524"/>
  <c r="D524"/>
  <c r="J521"/>
  <c r="I520"/>
  <c r="H519"/>
  <c r="D519"/>
  <c r="J516"/>
  <c r="I515"/>
  <c r="H514"/>
  <c r="D514"/>
  <c r="J511"/>
  <c r="I510"/>
  <c r="H509"/>
  <c r="D509"/>
  <c r="J506"/>
  <c r="I505"/>
  <c r="H504"/>
  <c r="D504"/>
  <c r="J501"/>
  <c r="I500"/>
  <c r="H499"/>
  <c r="D499"/>
  <c r="J496"/>
  <c r="I495"/>
  <c r="H494"/>
  <c r="D494"/>
  <c r="J491"/>
  <c r="I490"/>
  <c r="H489"/>
  <c r="D489"/>
  <c r="J486"/>
  <c r="I485"/>
  <c r="H484"/>
  <c r="D484"/>
  <c r="J481"/>
  <c r="I480"/>
  <c r="H479"/>
  <c r="D479"/>
  <c r="J476"/>
  <c r="I475"/>
  <c r="H474"/>
  <c r="D474"/>
  <c r="J471"/>
  <c r="I470"/>
  <c r="H469"/>
  <c r="D469"/>
  <c r="J466"/>
  <c r="I465"/>
  <c r="H464"/>
  <c r="D464"/>
  <c r="J461"/>
  <c r="I460"/>
  <c r="H459"/>
  <c r="D459"/>
  <c r="J456"/>
  <c r="I455"/>
  <c r="H454"/>
  <c r="D454"/>
  <c r="J451"/>
  <c r="I450"/>
  <c r="H449"/>
  <c r="D449"/>
  <c r="J446"/>
  <c r="I445"/>
  <c r="H444"/>
  <c r="D444"/>
  <c r="J441"/>
  <c r="I440"/>
  <c r="H439"/>
  <c r="D439"/>
  <c r="J436"/>
  <c r="I435"/>
  <c r="H434"/>
  <c r="D434"/>
  <c r="J431"/>
  <c r="I430"/>
  <c r="H429"/>
  <c r="D429"/>
  <c r="J426"/>
  <c r="I425"/>
  <c r="H424"/>
  <c r="D424"/>
  <c r="J421"/>
  <c r="I420"/>
  <c r="H419"/>
  <c r="D419"/>
  <c r="J416"/>
  <c r="I415"/>
  <c r="H414"/>
  <c r="D414"/>
  <c r="J411"/>
  <c r="I410"/>
  <c r="H409"/>
  <c r="D409"/>
  <c r="J406"/>
  <c r="I405"/>
  <c r="H404"/>
  <c r="D404"/>
  <c r="J401"/>
  <c r="I400"/>
  <c r="H399"/>
  <c r="D399"/>
  <c r="J396"/>
  <c r="I395"/>
  <c r="H394"/>
  <c r="D394"/>
  <c r="J391"/>
  <c r="I390"/>
  <c r="H389"/>
  <c r="D389"/>
  <c r="J386"/>
  <c r="I385"/>
  <c r="H384"/>
  <c r="D384"/>
  <c r="J381"/>
  <c r="I380"/>
  <c r="H379"/>
  <c r="D379"/>
  <c r="J376"/>
  <c r="I375"/>
  <c r="H374"/>
  <c r="D374"/>
  <c r="J371"/>
  <c r="I370"/>
  <c r="H369"/>
  <c r="D369"/>
  <c r="J366"/>
  <c r="I365"/>
  <c r="H364"/>
  <c r="D364"/>
  <c r="J361"/>
  <c r="I360"/>
  <c r="H359"/>
  <c r="D359"/>
  <c r="J356"/>
  <c r="I355"/>
  <c r="H354"/>
  <c r="D354"/>
  <c r="J351"/>
  <c r="I350"/>
  <c r="H349"/>
  <c r="D349"/>
  <c r="J346"/>
  <c r="I345"/>
  <c r="H344"/>
  <c r="D344"/>
  <c r="J341"/>
  <c r="I340"/>
  <c r="H339"/>
  <c r="D339"/>
  <c r="J336"/>
  <c r="I335"/>
  <c r="H334"/>
  <c r="D334"/>
  <c r="J331"/>
  <c r="I330"/>
  <c r="H329"/>
  <c r="D329"/>
  <c r="J326"/>
  <c r="I325"/>
  <c r="H324"/>
  <c r="D324"/>
  <c r="J321"/>
  <c r="I320"/>
  <c r="H319"/>
  <c r="D319"/>
  <c r="J316"/>
  <c r="I315"/>
  <c r="H314"/>
  <c r="D314"/>
  <c r="J311"/>
  <c r="I310"/>
  <c r="H309"/>
  <c r="D309"/>
  <c r="J306"/>
  <c r="I305"/>
  <c r="H304"/>
  <c r="D304"/>
  <c r="J301"/>
  <c r="I300"/>
  <c r="H299"/>
  <c r="D299"/>
  <c r="J296"/>
  <c r="I295"/>
  <c r="H294"/>
  <c r="D294"/>
  <c r="J291"/>
  <c r="I290"/>
  <c r="H289"/>
  <c r="D289"/>
  <c r="J286"/>
  <c r="I285"/>
  <c r="H284"/>
  <c r="D284"/>
  <c r="J281"/>
  <c r="I280"/>
  <c r="H279"/>
  <c r="D279"/>
  <c r="J276"/>
  <c r="I275"/>
  <c r="H274"/>
  <c r="D274"/>
  <c r="J271"/>
  <c r="I270"/>
  <c r="H269"/>
  <c r="D269"/>
  <c r="J266"/>
  <c r="I265"/>
  <c r="H264"/>
  <c r="D264"/>
  <c r="J261"/>
  <c r="I260"/>
  <c r="H259"/>
  <c r="D259"/>
  <c r="J256"/>
  <c r="I255"/>
  <c r="H254"/>
  <c r="D254"/>
  <c r="J251"/>
  <c r="I250"/>
  <c r="H249"/>
  <c r="D249"/>
  <c r="J246"/>
  <c r="I245"/>
  <c r="H244"/>
  <c r="D244"/>
  <c r="J241"/>
  <c r="I240"/>
  <c r="H239"/>
  <c r="D239"/>
  <c r="J236"/>
  <c r="I235"/>
  <c r="H234"/>
  <c r="D234"/>
  <c r="J231"/>
  <c r="I230"/>
  <c r="H229"/>
  <c r="D229"/>
  <c r="J226"/>
  <c r="I225"/>
  <c r="H224"/>
  <c r="D224"/>
  <c r="J221"/>
  <c r="I220"/>
  <c r="H219"/>
  <c r="D219"/>
  <c r="J216"/>
  <c r="I215"/>
  <c r="H214"/>
  <c r="D214"/>
  <c r="J211"/>
  <c r="I210"/>
  <c r="H209"/>
  <c r="D209"/>
  <c r="J206"/>
  <c r="I205"/>
  <c r="H204"/>
  <c r="D204"/>
  <c r="J201"/>
  <c r="I200"/>
  <c r="H199"/>
  <c r="D199"/>
  <c r="J196"/>
  <c r="I196"/>
  <c r="H196"/>
  <c r="J193"/>
  <c r="I192"/>
  <c r="H191"/>
  <c r="D191"/>
  <c r="J188"/>
  <c r="I187"/>
  <c r="H186"/>
  <c r="D186"/>
  <c r="J183"/>
  <c r="I182"/>
  <c r="H181"/>
  <c r="D181"/>
  <c r="J178"/>
  <c r="I177"/>
  <c r="H176"/>
  <c r="D176"/>
  <c r="J173"/>
  <c r="I172"/>
  <c r="H171"/>
  <c r="D171"/>
  <c r="J168"/>
  <c r="I167"/>
  <c r="H166"/>
  <c r="D166"/>
  <c r="J163"/>
  <c r="I162"/>
  <c r="H161"/>
  <c r="D161"/>
  <c r="J158"/>
  <c r="I157"/>
  <c r="H156"/>
  <c r="D156"/>
  <c r="J153"/>
  <c r="I152"/>
  <c r="H151"/>
  <c r="D151"/>
  <c r="J148"/>
  <c r="I147"/>
  <c r="H146"/>
  <c r="D146"/>
  <c r="J143"/>
  <c r="I142"/>
  <c r="H141"/>
  <c r="D141"/>
  <c r="J138"/>
  <c r="I137"/>
  <c r="H136"/>
  <c r="D136"/>
  <c r="J133"/>
  <c r="I132"/>
  <c r="H131"/>
  <c r="D131"/>
  <c r="J128"/>
  <c r="I127"/>
  <c r="H126"/>
  <c r="D126"/>
  <c r="J123"/>
  <c r="I122"/>
  <c r="H121"/>
  <c r="D121"/>
  <c r="J118"/>
  <c r="I117"/>
  <c r="H116"/>
  <c r="D116"/>
  <c r="J113"/>
  <c r="I112"/>
  <c r="H111"/>
  <c r="D111"/>
  <c r="J108"/>
  <c r="I107"/>
  <c r="H106"/>
  <c r="D106"/>
  <c r="J103"/>
  <c r="I102"/>
  <c r="H101"/>
  <c r="D101"/>
  <c r="J98"/>
  <c r="I97"/>
  <c r="H96"/>
  <c r="D96"/>
  <c r="J93"/>
  <c r="I92"/>
  <c r="H91"/>
  <c r="D91"/>
  <c r="J88"/>
  <c r="I87"/>
  <c r="H86"/>
  <c r="D86"/>
  <c r="J83"/>
  <c r="I82"/>
  <c r="H81"/>
  <c r="D81"/>
  <c r="J78"/>
  <c r="I77"/>
  <c r="H76"/>
  <c r="D76"/>
  <c r="J73"/>
  <c r="I72"/>
  <c r="H71"/>
  <c r="D71"/>
  <c r="J68"/>
  <c r="I67"/>
  <c r="H66"/>
  <c r="D66"/>
  <c r="J63"/>
  <c r="I62"/>
  <c r="H61"/>
  <c r="D61"/>
  <c r="J58"/>
  <c r="I57"/>
  <c r="H56"/>
  <c r="D56"/>
  <c r="J53"/>
  <c r="I52"/>
  <c r="H51"/>
  <c r="D51"/>
  <c r="J48"/>
  <c r="I47"/>
  <c r="H46"/>
  <c r="D46"/>
  <c r="J43"/>
  <c r="I42"/>
  <c r="H41"/>
  <c r="D41"/>
  <c r="J38"/>
  <c r="I37"/>
  <c r="H36"/>
  <c r="D36"/>
  <c r="J33"/>
  <c r="I32"/>
  <c r="H31"/>
  <c r="D31"/>
  <c r="J28"/>
  <c r="I27"/>
  <c r="H26"/>
  <c r="D26"/>
  <c r="J23"/>
  <c r="I22"/>
  <c r="H21"/>
  <c r="D21"/>
  <c r="J18"/>
  <c r="I17"/>
  <c r="H16"/>
  <c r="D16"/>
  <c r="J13"/>
  <c r="I12"/>
  <c r="H11"/>
  <c r="D11"/>
  <c r="D29" i="2" l="1"/>
  <c r="C29"/>
  <c r="C31" l="1"/>
  <c r="C33" s="1"/>
  <c r="C36" s="1"/>
</calcChain>
</file>

<file path=xl/sharedStrings.xml><?xml version="1.0" encoding="utf-8"?>
<sst xmlns="http://schemas.openxmlformats.org/spreadsheetml/2006/main" count="1694" uniqueCount="545">
  <si>
    <t>Verzió:</t>
  </si>
  <si>
    <t>KONTROLL_HUNKALK_V11</t>
  </si>
  <si>
    <t>A fájl neve:</t>
  </si>
  <si>
    <t>Z:\AutoCAD_rajzok\2020\29-05-2020 Füzesgyarmat Bölcsőde\Költségvetés\Bölcsőde épületgépészet1,2.hkv</t>
  </si>
  <si>
    <t>A munka neve:</t>
  </si>
  <si>
    <t>Bölcsőde-Füzesgyarmat</t>
  </si>
  <si>
    <t>Készítette:</t>
  </si>
  <si>
    <t>Készítés ideje:</t>
  </si>
  <si>
    <t>Fejezet szöveg / Tételsorszám</t>
  </si>
  <si>
    <t>Tételszámok</t>
  </si>
  <si>
    <t>Tételszövegek</t>
  </si>
  <si>
    <t>Mennyiség</t>
  </si>
  <si>
    <t>Mértékegység</t>
  </si>
  <si>
    <t>Egységárak</t>
  </si>
  <si>
    <t>Anyagár</t>
  </si>
  <si>
    <t>Munkadíj</t>
  </si>
  <si>
    <t>Gépköltség</t>
  </si>
  <si>
    <t>Gáz szerelés</t>
  </si>
  <si>
    <t>Vékonyfalú installációs vörösrézcső préskötéssel gázvezetéknek szerelve, szakaszos nyomáspróbával, szabadon szerelve, csőidomokkal és csőbilincsekkel együtt, SUPERSAN típusú, félkemény kivitelben átm. 22x1,0 mm (5 m-es szálban)</t>
  </si>
  <si>
    <t>81-614-003-022-21-31102</t>
  </si>
  <si>
    <t>m</t>
  </si>
  <si>
    <t>A.:</t>
  </si>
  <si>
    <t>D.:</t>
  </si>
  <si>
    <t>G.:</t>
  </si>
  <si>
    <t>Vékonyfalú installációs vörösrézcső préskötéssel gázvezetéknek szerelve, szakaszos nyomáspróbával, szabadon szerelve, csőidomokkal és csőbilincsekkel együtt, SUPERSAN típusú, kemény kivitelben átm. 28x1,5 mm (5 m-es szálban)</t>
  </si>
  <si>
    <t>81-614-004-029-21-31103</t>
  </si>
  <si>
    <t>Vékonyfalú installációs vörösrézcső préskötéssel gázvezetéknek szerelve, szakaszos nyomáspróbával, szabadon szerelve, csőidomokkal és csőbilincsekkel együtt, SUPERSAN típusú, kemény kivitelben átm. 35x1,5 mm (5 m-es szálban)</t>
  </si>
  <si>
    <t>81-614-005-036-21-31103</t>
  </si>
  <si>
    <t>Átmenő darab vörösöntvényből, egyik oldalon préskötéses oldhatatlan kötéssel, másik oldalon menetes csatlakozással, gázvezetékbe szerelve, VIEGA-Profipress G 2611 típusú, külső menetes kivitelben átm. 35-1 1/4" 346317</t>
  </si>
  <si>
    <t>81-614-225-075-61-62431</t>
  </si>
  <si>
    <t>db</t>
  </si>
  <si>
    <t>Golyóscsap, teljes átömlésű, sárgarézből, nikkelezett kivitelben, felszerelve, EFFEBI-Venus típusú, gázra - PN 10, 60°C-ig 1022 fogantyúval, egyenes kivitelben, külső-belső menetes 1/2"</t>
  </si>
  <si>
    <t>82-121-202-002-34-37123</t>
  </si>
  <si>
    <t>Golyóscsap, teljes átömlésű, sárgarézből, nikkelezett kivitelben, felszerelve, EFFEBI-Venus típusú, gázra - PN 10, 60°C-ig 1022 fogantyúval, egyenes kivitelben, külső-belső menetes 3/4"</t>
  </si>
  <si>
    <t>82-121-203-003-34-37123</t>
  </si>
  <si>
    <t>Gázmágnesszelep menetes kivitelben felszerelve, HONEYWELL VE típusú VE4015A 1/2"</t>
  </si>
  <si>
    <t>K-00-001340</t>
  </si>
  <si>
    <t>Gázszűrő felszerelése, menetes kivitelben HONEYWELL gyártmányú, 1/2"</t>
  </si>
  <si>
    <t>M-54-406-004-001-02-10201</t>
  </si>
  <si>
    <t>Gázvezetéki flexicső, gázüzemű berendezési tárgyak bekötéséhez, rozsdamentes védőbevonattal, sárgaréz krómozott csatlakozó idomokkal, felszerelve, SICURFLEX típusú, átm. 13 mm, belső menetes - belső menetes csatlakozással, 1/2" - 1/2" 40 cm hosszúsággal</t>
  </si>
  <si>
    <t>M-82-252-322-006-49-45221</t>
  </si>
  <si>
    <t>Gázvezetéki flexicső, gázüzemű berendezési tárgyak bekötéséhez, rozsdamentes védőbevonattal, sárgaréz krómozott csatlakozó idomokkal, felszerelve, SICURFLEX típusú, átm. 13 mm, belső menetes - belső menetes csatlakozással, 3/4" - 3/4" 40 cm hosszúsággal</t>
  </si>
  <si>
    <t>M-82-252-323-006-49-45223</t>
  </si>
  <si>
    <t>Gázzsámoly, acéllemez burkolattal, thermoelektromos égésbiztosítású gázégővel, szabványos kötésanyaggal, beállítva és felszerelve, GASZTROMETAL gyártmányú, lábon álló kivitelben GZS14 típ. 14,5 kW</t>
  </si>
  <si>
    <t>M-82-811-411-011-13-11211</t>
  </si>
  <si>
    <t xml:space="preserve">Meglévő gáztűzhely elhelyezése és bekötése városi vagy földgázra, szabványos kötésanyaggal, elektromos bekötés nélkül, </t>
  </si>
  <si>
    <t>M-82-311-111-001-22-10101</t>
  </si>
  <si>
    <t>Háztartási konyhai elszívó ernyő beépített ventilátorral, 3 fordulatú motorral, zsírfogóval, világítással, felszerelve, ZANUSSI ZHT típusú, ZHT-530 W</t>
  </si>
  <si>
    <t>M-83-228-001-001-51-10291</t>
  </si>
  <si>
    <t xml:space="preserve">Fali, kondenzációs gázkazán, rozsdamentes acél égéstérrel, hőcserélővel, NTC érzékelős hőmérséklet szabályozással, réz hidraulikus szerelvénycsoporttal, motoros váltószeleppel, keringtető szivattyúval, időjárásfüggő szabályozással, felszerelve és bekötve, (fürdőkád fölé is szerelhető), (de az elektromos bekötés nélkül), hatásfok minősítés: **** (CE 0051), "Kék angyal" minősítés, 109,8% hatásfok, BAXI LUNA DUO-TEC MP típusú, MP 1.60 j. 15,5- 55,0 kW telj. </t>
  </si>
  <si>
    <t>M-82-332-613-055-27-31307</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</si>
  <si>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mérőpont idom, PPs/alu átm. 80/125 mm PAMP60C</t>
  </si>
  <si>
    <t>86-607-022-080-21-11321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</si>
  <si>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ellenőrző egyenes idom, PPs/alu átm. 80/125 mm PAEE60C</t>
  </si>
  <si>
    <t>86-607-022-080-21-11311</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</si>
  <si>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egyenes csőelem, átm. 80/125 mm, PPs/alu 1000 mm hosszú PACS607C</t>
  </si>
  <si>
    <t>86-601-022-083-21-11302</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</si>
  <si>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hosszabító egyenes csőelem, átm. 80/125 mm, PPs/alu 1000 mm hosszú PATH607C</t>
  </si>
  <si>
    <t>M-86-601-022-083-21-11303</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</si>
  <si>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idom, fekete, PPs/alu átm. 80/125 mm PATÁ60</t>
  </si>
  <si>
    <t>86-616-022-080-21-11326</t>
  </si>
  <si>
    <t>Ötvözött alumínium kéményelemek, zárt égésterű kazánok égéstermék elvezetésére, tokos, gumigyűrűs kötésekkel, meglévő vagy új építésű téglakéményekbe szerelve, (szerelőkőműves munkák külön tételben történő költségelésével), TRICOX forgalmazású, tetőátvezető borítás ferdetetőhöz átm. 125 mm FT30</t>
  </si>
  <si>
    <t>86-618-014-125-21-11223</t>
  </si>
  <si>
    <t>Spirálkorcolt könnyű, merev lemezcsővezeték, Al 99,5 fk. minőségű alumínium szalagból, külön tételben kiírt tartószerkezetre szerelve, PANOL SPIKO típusú, borda nélkül, lemezvastagság: 0,50 mm NA 100</t>
  </si>
  <si>
    <t>83-111-001-010-01-12002</t>
  </si>
  <si>
    <t>Esősapka, horganyzott acéllemezből, kötésanyaggal, felszerelve, SIG Air Handling Hungary DKD típusú, DKD100</t>
  </si>
  <si>
    <t>M-83-144-102-015-01-11811</t>
  </si>
  <si>
    <t>Légbeejtő felszerelve, Air-Tronic ATG típusú, ATG-G60</t>
  </si>
  <si>
    <t>K-00-001341</t>
  </si>
  <si>
    <t>Kiszellőző doboz leszerelhető fedéllel gázvezeték részére 150x150 mm</t>
  </si>
  <si>
    <t>K-00-001342</t>
  </si>
  <si>
    <t>Rákötés meglévő gázvezetékre Rákötés meglévő gázvezetékre</t>
  </si>
  <si>
    <t>klt</t>
  </si>
  <si>
    <t>Csővezeték utólagos szigetelése Hungikor szalaggal, 55% -os átfedéssel, (gyári szigetelési felár) gázcsőre. DN 40</t>
  </si>
  <si>
    <t>M-54-700-000-050-02-11020</t>
  </si>
  <si>
    <t xml:space="preserve">Áttörés helyreállítással, 0,10 m2/db méretig, tégla válaszfalban </t>
  </si>
  <si>
    <t>33-630-001-025-40-10101</t>
  </si>
  <si>
    <t>Áttörés helyreállítással, 0,10 m2/db méretig, felmenő téglafalban 38 cm vastagságig</t>
  </si>
  <si>
    <t>33-630-002-025-40-10101</t>
  </si>
  <si>
    <t>Áttörés helyreállítással, 0,10 m2/db méretig, vasbeton födémben 25 cm vastagságig</t>
  </si>
  <si>
    <t>33-630-017-025-40-10101</t>
  </si>
  <si>
    <t xml:space="preserve">Gázszerelési munkák próbái, gázvezetéki rendszer szilárdsági nyomáspróbája </t>
  </si>
  <si>
    <t>82-999-311-001-00-00000</t>
  </si>
  <si>
    <t>óra</t>
  </si>
  <si>
    <t xml:space="preserve">Gázszerelési munkák próbái, gázvezetéki rendszer hatósági szilárdsági nyomáspróbája </t>
  </si>
  <si>
    <t>82-999-311-002-00-00000</t>
  </si>
  <si>
    <t xml:space="preserve">Gázszerelési munkák próbái, gázvezetéki rendszer hatósági tömörségi nyomáspróbája </t>
  </si>
  <si>
    <t>82-999-311-003-00-00000</t>
  </si>
  <si>
    <t xml:space="preserve">Gázszerelési munkák átadás-átvételi eljárásával kapcsolatos költségek, átadási dokumentáció készítése </t>
  </si>
  <si>
    <t>82-999-321-001-00-00000</t>
  </si>
  <si>
    <t xml:space="preserve">Gázszerelési munkák átadás-átvételi eljárásával kapcsolatos költségek, átadási eljárás lefolytatása </t>
  </si>
  <si>
    <t>82-999-321-002-00-00000</t>
  </si>
  <si>
    <t xml:space="preserve">Gázszerelési munkák átadás-átvételi eljárásával kapcsolatos költségek, kezelési utasítás készítése </t>
  </si>
  <si>
    <t>82-999-321-003-00-00000</t>
  </si>
  <si>
    <t xml:space="preserve">Gázszerelési munkák átadás-átvételi eljárásával kapcsolatos költségek, kezelésre vonatkozó kioktatás </t>
  </si>
  <si>
    <t>82-999-321-004-00-00000</t>
  </si>
  <si>
    <t xml:space="preserve">Szakvélemények, hatósági engedélyek beszerzésével kapcsolatos költségek, kéményseprő szakvélemény </t>
  </si>
  <si>
    <t>82-999-331-001-00-00000</t>
  </si>
  <si>
    <t>Víz-szennyvíz szerelés</t>
  </si>
  <si>
    <t>Műanyag nyomócső földárokba szerelve, földmunka költsége nélkül, hegesztett kötésekkel, PIPELIFE gyártmányú, PE víznyomócső, PE 80 anyagú, MSz EN 12201 SDR 11, PN 12,5 bar 25 x 2,3 mm 80VSDR11025EN300K</t>
  </si>
  <si>
    <t>54-331-004-030-02-31621</t>
  </si>
  <si>
    <t>Műanyag nyomócső földárokba szerelve, földmunka költsége nélkül, hegesztett kötésekkel, WAVIN típusú, PE víznyomócső, PE 100 anyagú, ISO 4427, MSz EN 12201 SDR 11 40x 3,7 mm P04011VT</t>
  </si>
  <si>
    <t>54-331-006-050-06-31622</t>
  </si>
  <si>
    <t>Műanyag nyomócsőidom földárokba szerelve, földmunka költsége nélkül, hegesztett kötésekkel, WAVIN típusú, PE-acél összekötőidom, MSZ 7908 horganyzott menetes átm. 40/5/4" SBX0401</t>
  </si>
  <si>
    <t>54-336-006-055-06-32383</t>
  </si>
  <si>
    <t>Műanyag nyomócső idomai földárokba szerelve, földmunka költsége nélkül, hegesztett kötésekkel, PIPELIFE gyártmányú, PE tokos könyökidom, 90°-os átm. 25 mm TPEW025</t>
  </si>
  <si>
    <t>54-336-004-030-02-80180</t>
  </si>
  <si>
    <t>Műanyag nyomócső idomai földárokba szerelve, földmunka költsége nélkül, hegesztett kötésekkel, PIPELIFE gyártmányú, PE tokos-menetes horganyzott acél-összekötőidom átm. 25 x 3/4" H TPEMGA25X3/4"H</t>
  </si>
  <si>
    <t>54-336-004-033-02-80320</t>
  </si>
  <si>
    <t>Műanyag nyomócső idomai földárokba szerelve, földmunka költsége nélkül, hegesztett kötésekkel, PIPELIFE gyártmányú, PE tokos T-idom, egál kivitelben átm. 25 mm TPET025</t>
  </si>
  <si>
    <t>54-336-004-030-02-80510</t>
  </si>
  <si>
    <t>Kerti locsolószelep beépítése, víztelenítő golyóscsappal, önműködő víztelenítéssel, horganyzott acélcsővel, csapszekrénnyel (406 sz.) és beépítési készlettel 3/4"-os</t>
  </si>
  <si>
    <t>54-431-003-003-24-15421</t>
  </si>
  <si>
    <t>Vízfőcsap beépítése, víztelenítő golyóscsappal, önműködő víztelenítéssel, horganyzott acélcsővel, csapszekrénnyel (406 sz.) és beépítési készlettel 3/4"-os</t>
  </si>
  <si>
    <t>M-54-431-003-003-24-15420</t>
  </si>
  <si>
    <t>Vékonyfalú installációs vörösrézcső hideg-melegvíz nyomóvezetéki, központi fűtési célokra, kapilláris forrasztásos kötésekkel, szakaszos nyomáspróbával, szabadon szerelve, csőidomokkal és csőbilincsekkel együtt, SUPERSAN típusú, félkemény kivitelben átm. 18x1,0 mm (5 m-es szálban)</t>
  </si>
  <si>
    <t>81-611-002-018-21-31102</t>
  </si>
  <si>
    <t>Vékonyfalú installációs vörösrézcső hideg-melegvíz nyomóvezetéki, központi fűtési célokra, kapilláris forrasztásos kötésekkel, szakaszos nyomáspróbával, szabadon szerelve, csőidomokkal és csőbilincsekkel együtt, SUPERSAN típusú, kemény kivitelben átm. 28x1,5 mm (5 m-es szálban)</t>
  </si>
  <si>
    <t>81-611-004-029-21-31103</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</si>
  <si>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16 x 2,00 mm FFC16</t>
  </si>
  <si>
    <t>81-514-002-016-21-31015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</si>
  <si>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20 x 2,25 mm FFC20</t>
  </si>
  <si>
    <t>81-514-003-020-21-31015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</si>
  <si>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25 x 2,50 mm FFC25</t>
  </si>
  <si>
    <t>81-514-004-025-21-31015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</si>
  <si>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tekercsben szállítva átm. 32 x 3,00 mm FFC32</t>
  </si>
  <si>
    <t>81-514-005-032-21-31015</t>
  </si>
  <si>
    <t>Alumíniumbetétes ötrétegű, oxigéndiffúziómentes műanyag csővezeték, hideg-, melegvíz nyomóvezetéki, valamint központifűtési célokra, célszerszámmal szerelhető, préskötéses oldhatatlan kötéssel, szakaszos nyomáspróbával, szabadon szerelve, csőidomokkal és tartóbilincsekkel, WAVIN Future K1 típusú, szálban szállítva, (ár kérésre a 0 Ft anyagköltségű tételeknél) átm. 40 x 4,00 mm FFCS40</t>
  </si>
  <si>
    <t>81-514-006-040-21-31025</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</si>
  <si>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18 mm átm. csővezetékre</t>
  </si>
  <si>
    <t>48-830-021-018-71-87010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</si>
  <si>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22 mm átm. csővezetékre</t>
  </si>
  <si>
    <t>48-830-021-022-71-87010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</si>
  <si>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6 mm vastag 28 mm átm. csővezetékre</t>
  </si>
  <si>
    <t>48-830-021-028-71-87010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</si>
  <si>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42 mm átm. csővezetékre</t>
  </si>
  <si>
    <t>48-830-022-042-71-87020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</si>
  <si>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28 mm átm. csővezetékre</t>
  </si>
  <si>
    <t>48-830-021-028-71-87020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</si>
  <si>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9 mm vastag 35 mm átm. csővezetékre</t>
  </si>
  <si>
    <t>48-830-021-035-71-87020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</si>
  <si>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18 mm átm. csővezetékre</t>
  </si>
  <si>
    <t>48-830-021-018-71-87030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</si>
  <si>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22 mm átm. csővezetékre</t>
  </si>
  <si>
    <t>48-830-021-022-71-87030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</si>
  <si>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28 mm átm. csővezetékre</t>
  </si>
  <si>
    <t>48-830-021-028-71-87030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</si>
  <si>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35 mm átm. csővezetékre</t>
  </si>
  <si>
    <t>48-830-021-035-71-87030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</si>
  <si>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18 mm átm. csővezetékre</t>
  </si>
  <si>
    <t>48-830-021-018-71-87040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</si>
  <si>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19 mm vastag 35 mm átm. csővezetékre</t>
  </si>
  <si>
    <t>48-830-021-035-71-87040</t>
  </si>
  <si>
    <t>Műanyag nyomócsővezeték, ragasztott kötésekkel, szakaszos nyomáspróbával. Anyaga: PVC, MSZ 8000-5: 1982 PIPELIFE típusú, szabadon vagy horonyba szerelve, tartószerkezettel, műanyag idomokkal átm. 20 x 1,5 mm NY020/6M16B</t>
  </si>
  <si>
    <t>M-81-131-102-020-01-01011</t>
  </si>
  <si>
    <t>Tokos lefolyóvezeték műanyagból, gumigyűrűs kötésekkel, szakaszos tömörségi próbával. Anyaga: PVC, MSZ 8000-4: 1981 Nyomásfokozat: P1, PIPELIFE típusú, szabadon, horonyba vagy padlócsatornába szerelve, tartószerkezetekkel, műanyag csőidomokkal átm. 32 x 1,8 mm KAEM032/1M</t>
  </si>
  <si>
    <t>81-231-104-032-01-91011</t>
  </si>
  <si>
    <t>Tokos lefolyóvezeték műanyagból, gumigyűrűs kötésekkel, szakaszos tömörségi próbával. Anyaga: PVC, MSZ 8000-4: 1981 Nyomásfokozat: P1, PIPELIFE típusú, szabadon, horonyba vagy padlócsatornába szerelve, tartószerkezetekkel, műanyag csőidomokkal átm. 40 x 1,8 mm KAEM040/1M</t>
  </si>
  <si>
    <t>81-231-105-040-01-91011</t>
  </si>
  <si>
    <t>Tokos lefolyóvezeték műanyagból, gumigyűrűs kötésekkel, szakaszos tömörségi próbával. Anyaga: PVC, MSZ 8000-4: 1981 Nyomásfokozat: P1, PIPELIFE típusú, szabadon, horonyba vagy padlócsatornába szerelve, tartószerkezetekkel, műanyag csőidomokkal átm. 50 x 1,8 mm KAEM050/1M</t>
  </si>
  <si>
    <t>81-231-106-050-01-91011</t>
  </si>
  <si>
    <t>Tokos lefolyóvezeték műanyagból, gumigyűrűs kötésekkel, szakaszos tömörségi próbával. Anyaga: PVC, MSZ 8000-4: 1981 Nyomásfokozat: P1, PIPELIFE típusú, szabadon, horonyba vagy padlócsatornába szerelve, tartószerkezetekkel, műanyag csőidomokkal átm. 63 x 1,9 mm KAEM063/1M</t>
  </si>
  <si>
    <t>81-231-107-063-01-91011</t>
  </si>
  <si>
    <t>Tokos lefolyóvezeték műanyagból, gumigyűrűs kötésekkel, szakaszos tömörségi próbával, szabadon szerelve, csőidomokkal és csőtartókkal együtt. Anyaga: PVC-KG PIPELIFE típusú, átm. 110 x 3,2 mm KGEM110/1M-S</t>
  </si>
  <si>
    <t>81-241-110-110-01-92011</t>
  </si>
  <si>
    <t>Tokos lefolyóvezeték műanyagból, gumigyűrűs kötésekkel, szakaszos tömörségi próbával, szabadon szerelve, csőidomokkal és csőtartókkal együtt. Anyaga: PVC-KG PIPELIFE típusú, átm. 125 x 3,2 mm KGEM125/1M-S</t>
  </si>
  <si>
    <t>81-241-111-125-01-92011</t>
  </si>
  <si>
    <t>Tokos lefolyóvezeték műanyagból, gumigyűrűs kötésekkel, szakaszos tömörségi próbával, szabadon szerelve, csőidomokkal és csőtartókkal együtt. Anyaga: PVC-KG PIPELIFE típusú, átm. 160 x 4,0 mm KGEM160/1M-S</t>
  </si>
  <si>
    <t>81-241-112-160-01-92011</t>
  </si>
  <si>
    <t>Klímaszifon, kondenzvíz és cseppgyűjtéshez, DN 32 függőleges kimenettel, kiszáradás esetén is bűzzáró szifonkazettával, átm. 20 - 32 mm-es csővel vagy tömlővel, 9 liter/perc lefolyóteljesítménn., falba süllyesztve beépítve, HL 138 jelű, DN 32 függőleges kimenettel</t>
  </si>
  <si>
    <t>82-281-861-032-41-00158</t>
  </si>
  <si>
    <t>Légbeszívó szelep műanyagból (PP), hőszigetelő burkolattal, beépítési magasság 97 mm, teljesítmény 5,5 l/s, réselt légbeszívóval felszerelve, HL905+905.1 jelű, PP DN50/75 HL905</t>
  </si>
  <si>
    <t>M-82-281-851-032-41-00452</t>
  </si>
  <si>
    <t>Csőtisztító elem felszerelve, HL98 jelű,  PE DN110 HL98</t>
  </si>
  <si>
    <t>M-82-282-307-040-41-00560</t>
  </si>
  <si>
    <t>Padlólefolyó műanyagból (PE), függőleges elhúzással, szigetelő karimával, "Primus" kiszáradás-védett bűzzárral, 123x123 mm-es műanyag rácstartóval, 115x115 mm-es nemesacél ráccsal, felszerelve, HL310NPr jelű, PE DN 50/75/110 HL310NPr</t>
  </si>
  <si>
    <t>82-282-332-050-41-00607</t>
  </si>
  <si>
    <t>Mosógép-szifon falba süllyesztve DN 40/50, HL19. C tömlőcsatlakozóval, beépítő házzal, egybeépített nyomócső-csonkkal, HL42B vakdugóval, 110x180 nemesacél fedéllel, műanyagból (PE), felszerelve, HL405 jelű, ÖNORM B 2511, DIN 19541 szerint PE DN40/50 HL405</t>
  </si>
  <si>
    <t>82-281-126-040-41-00309</t>
  </si>
  <si>
    <t>Vízszűrő, menetes kivitelben, felszerelve, FF06 típusú, öblíthető 1 1/4" FF06-11/4AA</t>
  </si>
  <si>
    <t>82-121-205-005-42-38101</t>
  </si>
  <si>
    <t>Cirkulációs szelep HMV rendszerbe beépítve, DANFOSS MTCV típusú, DN 15-1/2" 40-60°C 003Z0515</t>
  </si>
  <si>
    <t>82-121-222-002-21-62731</t>
  </si>
  <si>
    <t>Termosztatikus keverőszelep, vízvezetéki berendezési tárgyak szerelvényeihez, 30-70°C melegvíz előállításához, felszerelve THMIX típ. 1"</t>
  </si>
  <si>
    <t>82-261-124-014-11-11211</t>
  </si>
  <si>
    <t>Kifolyószelep, sárgarézből, krómozott kivitelben, tömlővéggel, felszerelve, MOFÉM típusú, 1/2" 162-0001-00</t>
  </si>
  <si>
    <t>82-252-202-001-24-12631</t>
  </si>
  <si>
    <t>Golyóscsap, teljes átömlésű, sárgarézből, nikkelezett kivitelben, felszerelve, EFFEBI-Aster típusú, PN 40, 100°C-ig, 0821 fogantyúval, egyenes kivitelben, belső-belső menetes 1/2"</t>
  </si>
  <si>
    <t>82-121-202-002-34-37114</t>
  </si>
  <si>
    <t>Golyóscsap, teljes átömlésű, sárgarézből, nikkelezett kivitelben, felszerelve, EFFEBI-Aster típusú, PN 40, 100°C-ig, 0821 fogantyúval, egyenes kivitelben, belső-belső menetes 1"</t>
  </si>
  <si>
    <t>82-121-204-004-34-37114</t>
  </si>
  <si>
    <t>Golyóscsap, teljes átömlésű, sárgarézből, nikkelezett kivitelben, felszerelve, EFFEBI-Aster típusú, PN 40, 100°C-ig, 0801 kézikarral, egyenes kivitelben, belső-belső menetes 1 1/4"</t>
  </si>
  <si>
    <t>82-121-205-005-34-37112</t>
  </si>
  <si>
    <t>Visszacsapószelep 306 sz., felszerelve 1/2" 306004</t>
  </si>
  <si>
    <t>82-121-202-002-42-34111</t>
  </si>
  <si>
    <t>Visszacsapószelep 306 sz., felszerelve 1" 306006</t>
  </si>
  <si>
    <t>82-121-204-004-42-34111</t>
  </si>
  <si>
    <t>Vízfék felszerelve HONEYWELL gyártmányú 3/4" KB191</t>
  </si>
  <si>
    <t>M-82-121-203-003-42-34111</t>
  </si>
  <si>
    <t>Légtelenítő szelep sárgarézből, felszerelve, Flexvent típusú, elzárható kivitelben 1/2" 27740</t>
  </si>
  <si>
    <t>82-121-102-002-42-35121</t>
  </si>
  <si>
    <t xml:space="preserve">Légbeszívó felszerelve, HAWLE típusú, </t>
  </si>
  <si>
    <t>M-82-121-102-002-42-35121</t>
  </si>
  <si>
    <t>HMV biztonsági szelep sárgarézből, felszerelve 3/4" 6,0 bar 27110</t>
  </si>
  <si>
    <t>82-121-203-034-42-36144</t>
  </si>
  <si>
    <t>Strangszabályozósze., mindkét végén belső menettel, felszerelve, TOUR &amp; ANDERSSON "STAD" típusú, PN 20 1"</t>
  </si>
  <si>
    <t>82-121-224-004-33-61121</t>
  </si>
  <si>
    <t>Kazántöltő és ürítő gömbcsap, sárgarézből, felszerelve, AHA-MOFÉM típusú, 3/4"</t>
  </si>
  <si>
    <t>82-121-103-003-31-37131</t>
  </si>
  <si>
    <t>Változó nyomású zárt tágulási tartály a DIN 1988 alá nem tartozó ivóvízrendszerek, valamint tűzivíz-, iparivíz- és padlófűtési rendszerek részére, korrózióvédelemmel ellátva, átöblítő és elzáró szerelvények nélkül, 60 litertől cserélhető zsákmembránnal, 4,0 bar légoldali előfeszítéssel, kék színben, felszerelve, REFLEX "DE" típusú, 10 bar/70°C DE 25 j. 25 literes RX 7304000</t>
  </si>
  <si>
    <t>82-461-102-025-77-11103</t>
  </si>
  <si>
    <t>Gyorscsatlakozó szelep avatatlan elzárás elleni biztosítással, ürítő csonkkal, 10 bar/120°C, felszerelve, REFLEX "SU" típusú, SU 3/4" x 3/4" RX 7613000</t>
  </si>
  <si>
    <t>82-121-203-003-77-11121</t>
  </si>
  <si>
    <t>Feszmérő alumínium házban, fém burkolattal, a maximális üzemnyomást jelző mutatóval, 1/2"-os alsó csatlakozással, felszerelve, 0-25 bar mérési határok között DN 100</t>
  </si>
  <si>
    <t>82-552-111-010-81-81202</t>
  </si>
  <si>
    <t>Nedvestengelyű használati melegvíz szivattyú, menetes kivitelben, hollandis kötéskészlettel szerelve, (de a külön tételben kiírt csavarzat anyagára nélkül), elektromotorral összeépítve, fűtési csővezetékbe beépítve, GRUNDFOS UP-Comfort típusú, bronz házzal, 1x230 V tápfeszültségre UP 15-14BA 1/2" 96433884</t>
  </si>
  <si>
    <t>82-712-102-002-01-42143</t>
  </si>
  <si>
    <t>Szaniter kerámia gyermek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56x46 cm fehér 416301</t>
  </si>
  <si>
    <t>M-82-211-911-112-01-11101</t>
  </si>
  <si>
    <t>Gyermek sormosdó GEBERIT gyártmányú 3Bambini Plus</t>
  </si>
  <si>
    <t>K-00-001358</t>
  </si>
  <si>
    <t>Mosdócsaptelep, sárgarézből, krómozott kivitelben, keramikus vezérlőegységgel, flexibilis bekötőcsövekkel, felszerelve, MOFÉM JUNIOR ECO típusú, fém leeresztő szeleppel 150-0018-00</t>
  </si>
  <si>
    <t>82-251-112-002-24-11501</t>
  </si>
  <si>
    <t>Sarokszelep, sárgarézből, krómozott kivitelben, felszerelve, MOFÉM típusú, 1/2" x 1/2" 163-0002-00</t>
  </si>
  <si>
    <t>82-252-212-001-24-12701</t>
  </si>
  <si>
    <t>Csőszifon műanyagból (PP), visszacsapószelepes mosógép csatlakozóval, függőlegesen állítható összekötőcsővel, gömbcsuklós kimeneti csatlakozóval, 1 1/2"-os menetes csatlakozással, felszerelve, HL100 jelű, ÖNORM B 2511, EN 411 szerint PP DN50 HL100/50</t>
  </si>
  <si>
    <t>82-281-081-050-41-00101</t>
  </si>
  <si>
    <t>Szaniter kerámia mosdó, hideg-melegvízre, műanyag faliékekkel, csavarokkal, 1 db MOFÉM leeresztőszelep nélküli csapteleppel 2 db falikoronggal, 2 db MOFÉM sarokszeleppel, nyomó összekötőcsővel, 1 db MOFÉM leeresztőszelepes bűzelzáróval, felszerelve, V&amp;B ALFÖLDI-Bázis típusú, bűzelzáró takaróelem és mosdóláb nélkül, MOFÉM JUNIOR ECO 150-0021-00 sz. egykaros mosdócsapteleppel 60x44 cm fehér 419671</t>
  </si>
  <si>
    <t>82-211-911-114-01-11104</t>
  </si>
  <si>
    <t>Szaniter kerámia gyermek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</si>
  <si>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M-82-213-912-121-01-11312</t>
  </si>
  <si>
    <t>Szaniter kerámia WC csésze, padlóra szerelhető kivitelben a szükséges szerelési tartozékokkal, továbbá 1 db műanyag öblítőtartállyal, 1 db falikoronggal, 1 db MOFÉM sarokszeleppel, 1 db FIL-NOX flexibilis vízbekötőcsővel, 1 db WC ülőkével, felszerelve, V&amp;B ALFÖLDI-Bázis típusú, SANIT 930 sz. műanyag öblítőtartállyal, mélyöblítésű kivitelben alsó kifolyású, fehér 4033 00 01 sz.</t>
  </si>
  <si>
    <t>82-213-912-121-01-11312</t>
  </si>
  <si>
    <t>Fayance vattakiöntő - ágytálmosó, szűrővel, felszerelve 5253 típusú</t>
  </si>
  <si>
    <t>82-203-121-001-81-81882</t>
  </si>
  <si>
    <t>Falikút acéllemezből, kívül-belül fehérre tűzzománcozva, egy vagy két csaplyukkal, felszerelve, rövid hátfal</t>
  </si>
  <si>
    <t>82-202-111-001-01-10511</t>
  </si>
  <si>
    <t>Mosogatócsaptelep, sárgarézből, krómozott kivitelben, keramikus vezérlőegységgel, felszerelve, MOFÉM JUNIOR ECO típusú, forgatható alsó kifolyócsővel 152-0023-00</t>
  </si>
  <si>
    <t>82-251-021-001-24-11552</t>
  </si>
  <si>
    <t>Zuhanytálca acéllemezből, tűzzománcozva, (külön tételben kiírt bűzelzáróval), felszerelve, fehér színű kivitelben, (ár kérése a 0 Ft. anyagköltségű tételeknél) 80x80 cm</t>
  </si>
  <si>
    <t>82-217-111-001-02-17111</t>
  </si>
  <si>
    <t>Zuhanycsaptelep, sárgarézből, krómozott kivitelben, keramikus vezérlőegységgel, felszerelve, MOFÉM JUNIOR ECO típusú, zuhany felszálló csővel 153-0009-31</t>
  </si>
  <si>
    <t>82-251-711-003-24-11531</t>
  </si>
  <si>
    <t>Zuhanytálca szifon műanyagból (PP), gömbcsuklóval állítható kifolyócsővel (PE), 6/4" szeleppel, hajfogóval, dugóval, felszerelve, HL514 jelű, ÖNORM B 2511, EN 329 szerint PP DN40/50x1 1/2" HL514</t>
  </si>
  <si>
    <t>82-281-706-040-41-00253</t>
  </si>
  <si>
    <t>Beépíthető gyermek fürdetőkád, (külön tételben kiírt dugóval, gyöngylánccal, kád túl- és lefolyószeleppel, bűzelzáróval), felszerelve, fehér színű kivitelben, (ár kérése a 0 Ft. anyagköltségű tételeknél) 1200x700 mm</t>
  </si>
  <si>
    <t>M-82-218-111-051-02-18112</t>
  </si>
  <si>
    <t>Kádtöltő csaptelep, sárgarézből, krómozott kivitelben, keramikus vezérlőegységgel, felszerelve, MOFÉM JUNIOR ECO típusú, falitartóval, kézizuhannyal, gégecsővel 151-0012-00</t>
  </si>
  <si>
    <t>82-251-811-002-24-11521</t>
  </si>
  <si>
    <t>Fürdőkád le- és túlfolyókészlet műanyagból (PP), gömbcsuklós szifonnal, szelepemelővel, krómozott sárgaréz látható részekkel, felszerelve, HL555N jelű, PP DN 40/50 HL555N</t>
  </si>
  <si>
    <t>82-281-811-040-41-00203</t>
  </si>
  <si>
    <t>Háztartási mosogató acéllemezből, kívül belül fehérre zománcozva, gumiperemmel, lánctartóval, gyöngylánccal, műanyag dugóval, leeresztőszeleppel, bűzelzáróval, 1 db MOFÉM fali mosogatócsapteleppel, 2 db falikoronggal, bútorba szerelve, egymedencés-csepptá., MOFÉM JUNIOR ECO 152-0023-00 sz. egykaros csapteleppel szögletes kivitel</t>
  </si>
  <si>
    <t>82-201-922-111-01-10126</t>
  </si>
  <si>
    <t>Háztartási mosogató acéllemezből, kívül belül fehérre zománcozva, gumiperemmel, lánctartóval, gyöngylánccal, műanyag dugóval, leeresztőszeleppel, bűzelzáróval, 1 db MOFÉM fali mosogatócsapteleppel, 2 db falikoronggal, bútorba szerelve, kétmedencés, MOFÉM JUNIOR ECO 152-0023-00 sz. egykaros csapteleppel szögletes kivitel</t>
  </si>
  <si>
    <t>82-201-922-111-01-10134</t>
  </si>
  <si>
    <t>Egy medencés mosogató, szálcsiszolt rozsdamentes acélból (1,4301), lefolyószeleppel, dugóval, túlfolyóval és bűzelzáróval, elhelyezve és felszerelve, AGRIKON ALFA gyártmányú, lábszerkezettel VM 0505-1 j. 50x50x30 cm</t>
  </si>
  <si>
    <t>82-821-111-055-11-15112</t>
  </si>
  <si>
    <t>Két medencés mosogató, szálcsiszolt rozsdamentes acélból (1,4301), lefolyószeleppel, dugóval, túlfolyóval és bűzelzáróval, elhelyezve és felszerelve, AGRIKON ALFA gyártmányú, lábszerkezettel VM 0505-2 j. 2x50x50x30 cm</t>
  </si>
  <si>
    <t>82-821-112-055-11-15122</t>
  </si>
  <si>
    <t>Porcelán mosdó mozgáskorlátozottak részére, rögzítőelemmel, de csaptelep, leeresztő bűzelzáró nélkül, felszerelve TH 400-I típ. könyökpihentetővel</t>
  </si>
  <si>
    <t>82-241-111-201-55-51201</t>
  </si>
  <si>
    <t>Mosdócsaptelep mozgáskorlátozottak részére, hosszú (orvosi karral), hosszú lengő kifolyóval, felszerelve, álló kivitelben LK5125CRI típ.</t>
  </si>
  <si>
    <t>82-251-111-001-55-11115</t>
  </si>
  <si>
    <t>Csőszifon műanyagból (PP), függőlegesen állítható összekötőcsővel, gömbcsuklós kimeneti csatlakozóval, 1 1/2"-os menetes csatlakozással, felszerelve, HL100G jelű, ÖNORM B 2511, EN 411 szerint PP DN40 HL100G/40</t>
  </si>
  <si>
    <t>82-281-081-040-41-00102</t>
  </si>
  <si>
    <t>Porcelán WC csésze mozgáskorlátozottak részére, padlón álló kivitelben, felszerelve, vízöblítés nélkül TH 420-A típ. ülőkével és tetővel</t>
  </si>
  <si>
    <t>82-213-112-211-55-53211</t>
  </si>
  <si>
    <t>WC öblítőtartály műanyagból, mozgáskorlátozottak részére, vízbekötéssel, felszerelve, falon kívül szerelve V842901 típ.</t>
  </si>
  <si>
    <t>82-215-231-011-55-55111</t>
  </si>
  <si>
    <t>Tartozékelemek WC tartályhoz, (szerelési díj tartályszerelésnél térül) V815301 típ. öblítőcső</t>
  </si>
  <si>
    <t>82-215-000-001-55-55191</t>
  </si>
  <si>
    <t>Tartozékelemek WC tartályhoz, (szerelési díj tartályszerelésnél térül) V802401 típ. nyomógomb</t>
  </si>
  <si>
    <t>82-215-000-011-55-55191</t>
  </si>
  <si>
    <t>Tartozékelemek WC tartályhoz, (szerelési díj tartályszerelésnél térül) V816001 típ. illesztőgumi</t>
  </si>
  <si>
    <t>82-215-000-012-55-55191</t>
  </si>
  <si>
    <t>Dönthető falitükör mozgáskorlátozottak részére, felszerelve 350-1 típ.</t>
  </si>
  <si>
    <t>82-219-202-001-55-59201</t>
  </si>
  <si>
    <t>Vízszintes kapaszkodó mozgáskorlátozottak részére, felszerelve, szinterezett acélból, THM- 90L típ. 900 mm-es</t>
  </si>
  <si>
    <t>82-241-202-205-55-59921</t>
  </si>
  <si>
    <t>Hajlított kapaszkodó mozgáskorlátozottak részére, felszerelve, krómozott sárgarézből MEDAC0957C típ. szappantartóval</t>
  </si>
  <si>
    <t>82-241-202-102-55-59926</t>
  </si>
  <si>
    <t>Felhajtható kapaszkodó mozgáskorlátozottak részére, felszerelve, színterezett acélból, fehér színű TH 840L típ. 840 mm-es, papírtartóval</t>
  </si>
  <si>
    <t>82-241-202-103-55-59931</t>
  </si>
  <si>
    <t>Szaniter kerámia piperetárgy, műanyag faliékekkel, csavarokkal, felszerelve, V&amp;B ALFÖLDI-Bázis típusú, piperepolc 50x14 cm fehér 46790001</t>
  </si>
  <si>
    <t>82-219-101-005-01-11901</t>
  </si>
  <si>
    <t>Szaniter kerámia piperetárgy, műanyag faliékekkel, csavarokkal, felszerelve, V&amp;B ALFÖLDI-Bázis típusú, piperepolc 60x14 cm fehér 46810001</t>
  </si>
  <si>
    <t>82-219-101-006-01-11902</t>
  </si>
  <si>
    <t>Szaniter kerámia piperetárgy, műanyag faliékekkel, csavarokkal, felszerelve, V&amp;B ALFÖLDI-Bázis típusú, szappantartó fehér 46500001</t>
  </si>
  <si>
    <t>82-219-101-001-01-11921</t>
  </si>
  <si>
    <t>Szaniter kerámia piperetárgy, műanyag faliékekkel, csavarokkal, felszerelve, V&amp;B ALFÖLDI-Bázis típusú, WC papírtartó fehér 46270001</t>
  </si>
  <si>
    <t>82-219-101-001-01-11931</t>
  </si>
  <si>
    <t>Interfolded hajtogatású kéztörlő adagoló alumíniumból és ABS műanyagból, kulccsal nyitható kivitelben, padlótól 120 cm magasságra falra felszerelve, TORK típusú, 400 lap befogadására alkalmas 48,5x27,6x11,0 cm-es 451000</t>
  </si>
  <si>
    <t>82-219-202-001-51-10111</t>
  </si>
  <si>
    <t>Toalettpapír adagoló ABS és MABS műanyagból, tartaléktekercs funkcióval, kulccsal és anélkül is nyitható, padlótól 70 cm magasságra falra felszerelve, TORK Elevation Jumbo típusú, 26 cm átm. toalettpapírokhoz 36,0x43,7x13,3 cm-es, fehér 554000</t>
  </si>
  <si>
    <t>82-219-201-001-51-10131</t>
  </si>
  <si>
    <t>Folyékonyszappan adagoló alumíniumból és ABS műanyagból, 1 literes TORK folyékonyszappan adagolásához, kulccsal nyitható kivitelben, mosdó vagy pult fölé 20 cm magasságra falra felszerelve, TORK típusú, 29,7x10,5x10,2 cm-es 452000</t>
  </si>
  <si>
    <t>82-219-201-001-51-10201</t>
  </si>
  <si>
    <t>Hulladékgyűjtő ABS műanyagból, 20 literes űrtartalommal, fedő nélkül, falra felszerelve (padlótól 35 cm-re), TORK típusú, 43,0x32,2x20,5 cm-es, fehér 226100</t>
  </si>
  <si>
    <t>82-219-202-001-51-10621</t>
  </si>
  <si>
    <t>Kozmetikai talpas falitükör, műanyag faliékekkel, csavarokkal, felszerelve, MERKAPT Granada típusú, GMI 431440 szögletes talppal, krómozott</t>
  </si>
  <si>
    <t>82-219-201-011-22-19107</t>
  </si>
  <si>
    <t>WC kefetartó, elhelyezve, MERKAPT Granada Lonio típusú, GLO 538310</t>
  </si>
  <si>
    <t>82-219-000-011-22-19391</t>
  </si>
  <si>
    <t>Rákötés meglévő vízóra aknára Rákötés meglévő vízóra aknára</t>
  </si>
  <si>
    <t>K-00-001126</t>
  </si>
  <si>
    <t>Rákötés meglévő szennyvíz aknára Rákötés meglévő szennyvíz aknára</t>
  </si>
  <si>
    <t>K-00-001323</t>
  </si>
  <si>
    <t>Horonyvésés helyreállítással, téglafalban 25 cm2 keresztmetszetig</t>
  </si>
  <si>
    <t>33-630-021-500-25-52010</t>
  </si>
  <si>
    <t>Munkaárok földkiemelése közművesített területen, kézi erővel, bármely konzisztenciájú, I-IV osztályú talajban, a kitermelt föld depóniába vagy járműre rakásával, dúcolás nélkül, 2,0 m2 szelvényig III. osztályú talajban</t>
  </si>
  <si>
    <t>21-315-002-000-00-00000</t>
  </si>
  <si>
    <t>m3</t>
  </si>
  <si>
    <t>Földvisszatöltés munkagödörbe, vagy munkaárokba, tömörítés nélkül, réteges elterítéssel, I-IV osztályú talajban, kézi erővel, az anyag súlypontja karoláson belül, a vezeték felett és mellett 50 cm vastagságig</t>
  </si>
  <si>
    <t>21-319-001-000-00-00000</t>
  </si>
  <si>
    <t>Földvisszatöltés munkagödörbe, vagy munkaárokba, tömörítés nélkül, réteges elterítéssel, I-IV osztályú talajban, kézi erővel, az anyag súlypontja karoláson belül, a vezetéket környező 50 cm-en túli szelvényrészben</t>
  </si>
  <si>
    <t>21-319-002-000-00-00000</t>
  </si>
  <si>
    <t>Tömörítés bármely tömörítési osztályban, gépi erővel, kis felületen 90% tömörségi fokra</t>
  </si>
  <si>
    <t>21-810-005-000-00-00000</t>
  </si>
  <si>
    <t xml:space="preserve">Víz, - csatornaszerelési munkák próbái, vízvezetéki lefolyórendszer tömörségi próbája </t>
  </si>
  <si>
    <t>82-999-111-001-00-00000</t>
  </si>
  <si>
    <t xml:space="preserve">Víz, - csatornaszerelési munkák próbái, vízvezetéki nyomórendszer nyomáspróbája </t>
  </si>
  <si>
    <t>82-999-111-002-00-00000</t>
  </si>
  <si>
    <t xml:space="preserve">Víz, - csatornaszerelési munkák próbái, hatósági nyomáspróba </t>
  </si>
  <si>
    <t>82-999-111-003-00-00000</t>
  </si>
  <si>
    <t xml:space="preserve">Víz, - csatornaszerelési munkák próbái, vezetékrendszer fertőtlenítése </t>
  </si>
  <si>
    <t>82-999-111-004-00-00000</t>
  </si>
  <si>
    <t xml:space="preserve">Víz, - csatornaszerelési munkák átadás-átvételi eljárásával kapcsolatos költségek átadási dokumentáció készítés </t>
  </si>
  <si>
    <t>82-999-121-001-00-00000</t>
  </si>
  <si>
    <t xml:space="preserve">Víz, - csatornaszerelési munkák átadás-átvételi eljárásával kapcsolatos költségek átadási eljárás lefolytatása </t>
  </si>
  <si>
    <t>82-999-121-002-00-00000</t>
  </si>
  <si>
    <t xml:space="preserve">Víz, - csatornaszerelési munkák átadás-átvételi eljárásával kapcsolatos költségek kezelési utasítás készítés </t>
  </si>
  <si>
    <t>82-999-121-003-00-00000</t>
  </si>
  <si>
    <t xml:space="preserve">Víz, - csatornaszerelési munkák átadás-átvételi eljárásával kapcsolatos költségek kezelésre vonatkozó kioktatás </t>
  </si>
  <si>
    <t>82-999-121-004-00-00000</t>
  </si>
  <si>
    <t>Fűtés szerelés</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</si>
  <si>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3/4"</t>
  </si>
  <si>
    <t>81-411-103-003-01-11101</t>
  </si>
  <si>
    <t>Varratnélküli fekete acélcsőből készült fűtési vezeték, csőhajlításokkal, csőhüvelyekkel, hegesztett kötésekkel, szakaszos nyomáspróbával. Anyagminőség: MSZ EN 10255: 2005 St. 37,0 (MSZ 120-2: 1982 A37), szabadon szerelve, csőbilincsekkel, felületvédelem nélkül 1 1/2"</t>
  </si>
  <si>
    <t>81-411-106-006-01-11101</t>
  </si>
  <si>
    <t>Alapmázolás a felület megtisztításával, portalanításával, cső és regisztercső felületén (DN 80-ig), függesztő és tartó szerkezeten, állványzaton, Supralux Koralkyd alapozófestékkel fehér</t>
  </si>
  <si>
    <t>47-424-002-001-05-12150</t>
  </si>
  <si>
    <t>Épületgépészeti és ipari csővezeték szigetelése szintetikus gumi, szintetikus kaucsuk, polietilén vagy poliuretán anyagú csőhéjjal, teljes felületen ragasztva, KAIFLEX ST típusú, csőhéj, anyaga: szintetikus kaucsuk, szaniter, légtechnikai, klima és hűtési csővezetékre, 13 mm vastag 42 mm átm. csővezetékre</t>
  </si>
  <si>
    <t>48-830-022-042-71-87030</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</si>
  <si>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15,0 cm-es padlófűtőcső távolsággal TL-TK 4 cm vtg. szigeteléssel</t>
  </si>
  <si>
    <t>M-81-518-104-032-44-48011</t>
  </si>
  <si>
    <t>m2</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</si>
  <si>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20,0 cm-es padlófűtőcső távolsággal TL-TK 4 cm vtg. szigeteléssel</t>
  </si>
  <si>
    <t>M-81-518-105-032-44-48011</t>
  </si>
  <si>
    <t>Ponthegesztett acélhálóval szerelt, műanyagcsöves padlófütési rendszer, hálóösszekötő elemekkel, csőrögzítő bilincsekkel, alufólia kasírozású, hő-, és hangszigetelő lapokkal, takarófóliával, szegélyszigetelő szalaggal, esztrichadalékkal, felszerelve, de a betonozási munkák nélkül. Csővezeték anyaga: polietilén Szigetelés: üveggyapot hőszigetelés kasírozott alufóliával THERWOLIN AM2 típusú, WAVIN Future K1 jelű, 20 x 2,25 mm padlófűtőcsővel, 25,0 cm-es padlófűtőcső távolsággal TL-TK 4 cm vtg. szigeteléssel</t>
  </si>
  <si>
    <t>M-81-518-107-032-44-48011</t>
  </si>
  <si>
    <t>Előregyártott osztó vagy gyűjtő, acélcsőből, mélydomború edényfenékkel, előre beépített támaszokra helyezve, felszerelve. Anyagminőség: MSZ EN 10216-1/P235TR2 (MSZ 29: 1986 A 37), 57 x 2,9 mm-es acélcsőből 0,7 m hosszban</t>
  </si>
  <si>
    <t>82-561-101-011-75-78151</t>
  </si>
  <si>
    <t>Előregyártott elágazócsonk, osztóra felhegesztve. Anyagminőség: MSZ EN 10255: 2005. St. 37,0 (MSZ 120-2: 1982 A37), sima véggel 1"</t>
  </si>
  <si>
    <t>82-561-204-004-75-78171</t>
  </si>
  <si>
    <t>Előregyártott elágazócsonk, osztóra felhegesztve. Anyagminőség: MSZ EN 10255: 2005. St. 37,0 (MSZ 120-2: 1982 A37), sima véggel 1 1/2"</t>
  </si>
  <si>
    <t>82-561-206-006-75-78171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</si>
  <si>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12 j. 12 literes RX 7203300</t>
  </si>
  <si>
    <t>82-461-101-012-77-11101</t>
  </si>
  <si>
    <t>Változó nyomású zárt tágulási tartály fűtési és hűtési rendszerek számára, nem cserélhető membránnal, maximális hőmérséklet a membránon 70°C, 1,5 bar légoldali előfeszítéssel, piros színben, gyári tartozékkal, felszerelve, REFLEX "N" típusú, 3 bar/120°C N 25 j. 25 literes RX 7206300</t>
  </si>
  <si>
    <t>82-461-102-025-77-11101</t>
  </si>
  <si>
    <t>Feszmérő alumínium házban, fém burkolattal, a maximális üzemnyomást jelző mutatóval, 1/2"-os alsó csatlakozással, felszerelve, 0- 4 bar mérési határok között DN 100</t>
  </si>
  <si>
    <t>82-552-111-010-81-81201</t>
  </si>
  <si>
    <t>Golyóscsap, teljes átömlésű, sárgarézből, nikkelezett kivitelben, felszerelve, EFFEBI-Aster típusú, PN 40, 100°C-ig, 0801 kézikarral, egyenes kivitelben, belső-belső menetes 1 1/2"</t>
  </si>
  <si>
    <t>82-121-206-006-34-37112</t>
  </si>
  <si>
    <t>Iszapleválasztó Pall gyűrűs működéssel, leeresztőcsappal, fűtő- és hűtőrendszerekhez, max. 120°C-ig és 10 bar nyomásig, felszerelve és rendszerbe bekötve, FLAMCO Clean típusú, (ár kérésre a 0 Ft anyagköltségű tételeknél) menetes kivitelben 1 1/2" FL 28043</t>
  </si>
  <si>
    <t>82-121-226-006-78-11301</t>
  </si>
  <si>
    <t>Biztonsági szelep sárgarézből, felszerelve 3/4" 2,50 bar 27020</t>
  </si>
  <si>
    <t>82-121-203-032-42-36143</t>
  </si>
  <si>
    <t>Hő- és nyomásmérő, felszerelve, BUDERUS 03,32 típusú, hátsó csatlakozású átm. 80 mm 120° 03,32,004</t>
  </si>
  <si>
    <t>82-552-111-031-42-81113</t>
  </si>
  <si>
    <t>Hidraulikus váltó szigeteléssel FixTrend gyártmányú FixTrend Tech 4,1 m3/h</t>
  </si>
  <si>
    <t>K-00-001337</t>
  </si>
  <si>
    <t>Háromjáratú keverőcsap szürkeöntvény szeleptesttel, menetes csatlakozással, felszerelve, HONEYWELL V 5431 (DR) típusú, PN 6 A1033 j. 3/4" (kvs 6,3 m3/ó)</t>
  </si>
  <si>
    <t>82-121-423-003-26-12321</t>
  </si>
  <si>
    <t>Állítómotor V 5431 típusú keverőcsapokhoz, felszerelve, (de az elektromos bekötés nélkül), HONEYWELL gyártmányú, DN 15-32 csapokhoz</t>
  </si>
  <si>
    <t>82-662-311-001-26-12323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</si>
  <si>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25- 40 1"</t>
  </si>
  <si>
    <t>82-712-104-012-01-12113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</si>
  <si>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ALPHA típusú, szürkeöntvény házzal, 1x230 V tápfeszültségre ALPHA2 25- 60 1"</t>
  </si>
  <si>
    <t>82-712-104-014-01-12113</t>
  </si>
  <si>
    <t>Nedvestengelyű, elektronikusan szabályzott, fűtési keringtető szivattyú, menetes kivitelben, hollandis kötéskészlettel szerelve, (de a külön tételben kiírt csavarzat anyagára nélkül), elektromotorral összeépítve, fűtési csővezetékbe beépítve, GRUNDFOS MAGNA típusú, PN 10, szürkeöntvény házzal, 1x230 V tápfeszültségre MAGNA1 25- 40 1"</t>
  </si>
  <si>
    <t>M-82-712-104-012-01-11113</t>
  </si>
  <si>
    <t>Kommunikációs modul kondenzációs készülékekhez, felszerelve, (de az elektromos bekötés nélkül), BAXI gyártmányú AVS 75.391</t>
  </si>
  <si>
    <t>M-82-382-141-001-27-52106</t>
  </si>
  <si>
    <t>Multienergiás fűtésű solar melegvíztároló, elsősorban napkollektorról és/vagy bármilyen kazánnal történő felfűtése, magnézium aktív anóddal, váltóérintkezős hőfokszabályozóval, zománcozott belső tartállyal, fehér porlakk bevonatú acéllemez köpennyel, felszerelve és bekötve, (de az elektromos bekötés nélkül) HAJDU STA típusú, álló, hengeres kivitelben, beépített alsó hőcserélővel STA 500 C tip. 500 literes</t>
  </si>
  <si>
    <t>84-451-202-050-04-11702</t>
  </si>
  <si>
    <t>Fűtési osztó-gyűjtő egység szekrénybe helyezve, de a szekrény ára nélkül, WAVIN Future K1 típusú, szelepelt kivitelben, átfolyásmérővel 8 körös FPPA08</t>
  </si>
  <si>
    <t>82-661-308-008-21-31814</t>
  </si>
  <si>
    <t>Osztó-gyűjtő szekrény acéllemezből, felszerelve, WAVIN típusú, falon kívüli 585x550 mm FPTSZ022</t>
  </si>
  <si>
    <t>82-661-411-003-21-31822</t>
  </si>
  <si>
    <t>Kompakt acéllemez lapradiátor, a szerelési helyre széthordva, (külön tételben kiírt szerelési tartozékokkal) összeállítva, felszerelve és bekötve, festés miatti le- és visszaszereléssel, VOGEL and NOOT VONOVA 10 típusú, egysoros kivitelben, 90/70/20°C, RAL 9016 szerinti törtfehér színben, 600 mm építési magassággal 400 mm hosszúsággal, ht: 317 Watt</t>
  </si>
  <si>
    <t>82-612-111-040-19-11104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</si>
  <si>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400 mm hosszúsággal, ht: 478 Watt</t>
  </si>
  <si>
    <t>82-612-111-040-19-11114</t>
  </si>
  <si>
    <t>Kompakt acéllemez lapradiátor, a szerelési helyre széthordva, (külön tételben kiírt szerelési tartozékokkal) összeállítva, felszerelve és bekötve, festés miatti le- és visszaszereléssel, VOGEL and NOOT VONOVA 11K típusú, egysoros, konvektorlemezes kivitelben, 90/70/20°C, RAL 9016 szerinti törtfehér színben, 600 mm építési magassággal 520 mm hosszúsággal, ht: 621 Watt</t>
  </si>
  <si>
    <t>82-612-111-052-19-11114</t>
  </si>
  <si>
    <t>Kompakt acéllemez lapradiátor, a szerelési helyre széthordva, (külön tételben kiírt szerelési tartozékokkal) összeállítva, felszerelve és bekötve, festés miatti le- és visszaszereléssel, VOGEL and NOOT VONOVA 21K-S típusú, kétsoros, 1 konvektorlemezes kivitelben, 90/70/20°C, RAL 9016 szerinti törtfehér színben, 600 mm építési magassággal 400 mm hosszúsággal, ht: 689 Watt</t>
  </si>
  <si>
    <t>82-612-111-040-19-11124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</si>
  <si>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400 mm hosszúsággal, ht: 875 Watt</t>
  </si>
  <si>
    <t>82-612-121-040-19-11134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</si>
  <si>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600 mm hosszúsággal, ht: 1313 Watt</t>
  </si>
  <si>
    <t>82-612-121-060-19-11134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</si>
  <si>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800 mm hosszúsággal, ht: 1751 Watt</t>
  </si>
  <si>
    <t>82-612-121-080-19-11134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</si>
  <si>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920 mm hosszúsággal, ht: 2013 Watt</t>
  </si>
  <si>
    <t>82-612-121-092-19-11134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</si>
  <si>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1000 mm hosszúsággal, ht: 2188 Watt</t>
  </si>
  <si>
    <t>82-612-121-100-19-11134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</si>
  <si>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1200 mm hosszúsággal, ht: 2626 Watt</t>
  </si>
  <si>
    <t>82-612-121-120-19-11134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</si>
  <si>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600 mm építési magassággal 1600 mm hosszúsággal, ht: 3501 Watt</t>
  </si>
  <si>
    <t>82-612-121-160-19-11134</t>
  </si>
  <si>
    <t>Kompakt acéllemez lapradiátor, a szerelési helyre széthordva, (külön tételben kiírt szerelési tartozékokkal) összeállítva, felszerelve és bekötve, festés miatti le- és visszaszereléssel, VOGEL and NOOT VONOVA 22K típusú, kétsoros, 2 konvektorlemezes kivitelben, 90/70/20°C, RAL 9016 szerinti törtfehér színben, 900 mm építési magassággal 1000 mm hosszúsággal, ht: 2931 Watt</t>
  </si>
  <si>
    <t>82-612-121-100-19-11135</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</si>
  <si>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600 mm építési magasság esetén</t>
  </si>
  <si>
    <t>82-612-000-600-19-91101</t>
  </si>
  <si>
    <t>Konzol készlet, mely a fűtőtestet az alsó és felső füleinél fogva a faltól 24 mm távolságra rögzíti, zajvédő betéttel, kiemelés és elcsúszás elleni biztosítással, a szükséges műanyag dübellel, csavarokkal, alátétekkel, felszerelve, (a felszerelési időt a radiátorok szerelési ideje tartalmazza), VOGEL and VONOMAT típusú, 2 db-os szett, 1600 mm radiátor hosszúságig 900 mm építési magasság esetén</t>
  </si>
  <si>
    <t>82-612-000-900-19-91101</t>
  </si>
  <si>
    <t>Fűtőtestszelep Ms 58 sárgarézből, nikkelezett kivitelben, felszerelve, DANFOSS RA- N típusú, kézi előbeállítási lehetőség 14 fokozatban, kvs tartomány: 0,04-1,40 m3/h, sarok kivitelben 1/2" 013G0013</t>
  </si>
  <si>
    <t>82-651-102-002-21-51212</t>
  </si>
  <si>
    <t>Termosztatikus érzékelőfej, felszerelése fűtőtestszelepre és előzetes beállítása, DANFOSS RA típusú, gőz töltetű, korlátozható vagy rögzítető beállítású, fagyvédelemmel, beépített lopás elleni védelemmel, beépített érzékelővel, KLAPP csatlakozás RA-2980 5-26°C 013G2980</t>
  </si>
  <si>
    <t>82-652-211-011-21-51011</t>
  </si>
  <si>
    <t>Fűtőtestcsavarzat sárgarézből, nikkelezett kivitelben, visszatérővezetékbe felszerelve, DANFOSS RLV típusú, beszabályozási, elzárási, töltési-ürítési funkcióval, sarok kivitelben 1/2" 003L0143</t>
  </si>
  <si>
    <t>82-656-102-002-21-51612</t>
  </si>
  <si>
    <t xml:space="preserve">Fűtésszerelési munkák próbái, fűtési vezetékrendszer nyomáspróbája </t>
  </si>
  <si>
    <t>82-999-211-001-00-00000</t>
  </si>
  <si>
    <t xml:space="preserve">Fűtésszerelési munkák próbái, hatósági nyomáspróba </t>
  </si>
  <si>
    <t>82-999-211-002-00-00000</t>
  </si>
  <si>
    <t>Fűtésszerelési munkák próbái, próbafűtés, radiátorok beszabályozása 45,441- 69,780 W telj. -ig</t>
  </si>
  <si>
    <t>82-999-223-003-00-00000</t>
  </si>
  <si>
    <t>Fűtésszerelési munkák próbái, kazánok, illetve hőközpont beüzemelése 45,441- 69,780 W telj. -ig</t>
  </si>
  <si>
    <t>82-999-233-003-00-00000</t>
  </si>
  <si>
    <t xml:space="preserve">Fűtésszerelési munkák átadás-átvételi eljárásával kapcsolatos költségek, átadási dokumentáció készítés </t>
  </si>
  <si>
    <t>82-999-241-001-00-00000</t>
  </si>
  <si>
    <t xml:space="preserve">Fűtésszerelési munkák átadás-átvételi eljárásával kapcsolatos költségek, átadási eljárás lefolytatása </t>
  </si>
  <si>
    <t>82-999-241-002-00-00000</t>
  </si>
  <si>
    <t xml:space="preserve">Fűtésszerelési munkák átadás-átvételi eljárásával kapcsolatos költségek, kezelési utasítás készítése </t>
  </si>
  <si>
    <t>82-999-241-003-00-00000</t>
  </si>
  <si>
    <t xml:space="preserve">Fűtésszerelési munkák átadás-átvételi eljárásával kapcsolatos költségek, kezelésre vonatkozó kioktatás </t>
  </si>
  <si>
    <t>82-999-241-004-00-00000</t>
  </si>
  <si>
    <t>Hűtés szerelés</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</si>
  <si>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6,0 x 1,0 mm</t>
  </si>
  <si>
    <t>M-83-669-101-006-21-11024</t>
  </si>
  <si>
    <t>Vörösrézcső vezeték hűtés és klímatechnikai célra, forrasztásos csőkötésekkel, szakaszos nyomáspróbával, szabadon, horonyba vagy padlócsatornába szerelve, (a szerelőkőműves munkák külön tételben történő elszámolásával), csőidomokkal és tartókkal, FRIGOTEC típusú, tisztított kivitelben, lezárt csővégekkel, EN 12735-1 szerint, CU-DHP anyagminőségű, lágy kivitelben, 9 mm-es szigeteléssel átm. 10,0 x 1,0 mm</t>
  </si>
  <si>
    <t>M-83-669-101-010-21-11024</t>
  </si>
  <si>
    <t>Split légkondícionáló berendezés, beltéri és kültéri egységgel, gyári tartozékokkal, faláttöréssel és helyreállítással, R410A freon gázzal való feltöltéssel, felszerelve. (a rézcső szerelés, elektromos bekötés és beszabályozás költsége nélkül), oldalfali készülék egy beltéri és egy kültéri egységgel, GREE Lomo PLusz típusú, hőszivattyús GWH09QB/K6DND6I 2,60/ 2,80 kW</t>
  </si>
  <si>
    <t>M-83-611-112-009-56-11114</t>
  </si>
  <si>
    <t>Multi split légkondícionáló berendezés gyári tartozékokkal, faláttöréssel és helyreállítással, R410A gázzal való feltöltéssel, felszerelve, (a rézcső szerelés, elektromos bekötés és beszabályozás költsége nélkül), GREE gyártmányú, kültéri készülék, hőszivattyús GWHD(36) 10,5/ 12 kW</t>
  </si>
  <si>
    <t>M-83-611-002-030-56-31012</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</si>
  <si>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GWH09ACC 2,70/ 3,0 kW</t>
  </si>
  <si>
    <t>M-83-611-012-009-56-31114</t>
  </si>
  <si>
    <t>Multi split légkondícionáló berendezés gyári tartozékokkal, faláttöréssel és helyreállítással, R410A gázzal való feltöltéssel, felszerelve, (a rézcső szerelés, elektromos bekötés és beszabályozás költsége nélkül), GREE Comfort X típusú, beltéri, oldalfali készülék, hőszivattyús GWH12ACC 3,50/ 3,70 kW</t>
  </si>
  <si>
    <t>M-83-611-012-012-56-31114</t>
  </si>
  <si>
    <t>Fix kivitelű csőtartó szerkezetek, felszerelve 1,01 - 2,00 kg/db súlyig</t>
  </si>
  <si>
    <t>83-811-011-002-01-21101</t>
  </si>
  <si>
    <t>kg</t>
  </si>
  <si>
    <t xml:space="preserve">Hűtésszerelési munkák próbái, hűtési vezetékrendszer nitrogénes nyomáspróbája </t>
  </si>
  <si>
    <t>M-82-999-211-001-00-00000</t>
  </si>
  <si>
    <t xml:space="preserve">Hűtésszerelési munkák próbái, gázrátöltés </t>
  </si>
  <si>
    <t>M-82-999-211-002-00-00000</t>
  </si>
  <si>
    <t>Hűtésszerelési munkák próbái, próbahűtés, klímák beszabályozása - 23,260 W telj. -ig</t>
  </si>
  <si>
    <t>M-82-999-221-001-00-00000</t>
  </si>
  <si>
    <t xml:space="preserve">Hűtésszerelési munkák átadás-átvételi eljárásával kapcsolatos költségek, átadási dokumentáció készítés </t>
  </si>
  <si>
    <t>M-82-999-241-001-00-00000</t>
  </si>
  <si>
    <t xml:space="preserve">Hűtésszerelési munkák átadás-átvételi eljárásával kapcsolatos költségek, átadási eljárás lefolytatása </t>
  </si>
  <si>
    <t>M-82-999-241-002-00-00000</t>
  </si>
  <si>
    <t xml:space="preserve">Hűtésszerelési munkák átadás-átvételi eljárásával kapcsolatos költségek, kezelési utasítás készítése </t>
  </si>
  <si>
    <t>M-82-999-241-003-00-00000</t>
  </si>
  <si>
    <t xml:space="preserve">Hűtésszerelési munkák átadás-átvételi eljárásával kapcsolatos költségek, kezelésre vonatkozó kioktatás </t>
  </si>
  <si>
    <t>M-82-999-241-004-00-00000</t>
  </si>
  <si>
    <t>Szellőzés szerelés</t>
  </si>
  <si>
    <t>Hajlékony lemezcső, külön tételben kiírt tartószerkezetre szerelve, SIG Air Handling Hungary Aluflex típusú, alumíniumlemezből NA 125</t>
  </si>
  <si>
    <t>M-83-112-002-012-01-22011</t>
  </si>
  <si>
    <t>Spirálkorcolt könnyű, merev lemezcsővezeték, horganyzott acélszalagból, külön tételben kiírt tartószerkezetre szerelve, SIG Air Handling Hungary SD típusú,  NA 125</t>
  </si>
  <si>
    <t>M-83-111-002-012-01-11002</t>
  </si>
  <si>
    <t>Spirálkorcolt könnyű, merev lemezcsővezeték, horganyzott acélszalagból, külön tételben kiírt tartószerkezetre szerelve, SIG Air Handling Hungary SD típusú,  NA 160</t>
  </si>
  <si>
    <t>M-83-111-002-016-01-11002</t>
  </si>
  <si>
    <t>Spirálkorcolt könnyű, merev lemezcsővezeték, horganyzott acélszalagból, külön tételben kiírt tartószerkezetre szerelve, SIG Air Handling Hungary SD típusú,  NA 200</t>
  </si>
  <si>
    <t>M-83-111-003-020-01-11002</t>
  </si>
  <si>
    <t>90°-os könyökidom, horganyzott acéllemezből, kötésanyaggal, külön tételben kiírt tartószerkezetre szerelve, SIG Air Handling Hungary BDSG típusú,  NA 160</t>
  </si>
  <si>
    <t>M-83-113-022-016-01-11221</t>
  </si>
  <si>
    <t>90°-os könyökidom, horganyzott acéllemezből, kötésanyaggal, külön tételben kiírt tartószerkezetre szerelve, SIG Air Handling Hungary BDSG típusú,  NA 200</t>
  </si>
  <si>
    <t>M-83-113-023-020-01-11221</t>
  </si>
  <si>
    <t>Koncentrikus szűkítőidom, horganyzott acéllemezből, kötésanyaggal, külön tételben kiírt tartószerkezetre szerelve, SIG Air Handling Hungary RDG típusú,  NA 200/ 160</t>
  </si>
  <si>
    <t>M-83-113-023-064-01-11511</t>
  </si>
  <si>
    <t>Elágazóidom, horganyzott acéllemezből, kötésanyaggal, külön tételben kiírt tartószerkezetre szerelve, SIG Air Handling Hungary TDG típusú, egál kivitelben NA 125</t>
  </si>
  <si>
    <t>M-83-113-032-012-01-11321</t>
  </si>
  <si>
    <t>Elágazóidom, horganyzott acéllemezből, kötésanyaggal, külön tételben kiírt tartószerkezetre szerelve, SIG Air Handling Hungary TDG típusú, ágon-végen szűkített kivitelben NA 160/ 125/ 125</t>
  </si>
  <si>
    <t>M-83-113-032-046-01-11324</t>
  </si>
  <si>
    <t>Esősapka, horganyzott acéllemezből, kötésanyaggal, felszerelve, SIG Air Handling Hungary CT típusú,  NA 125</t>
  </si>
  <si>
    <t>Esősapka, horganyzott acéllemezből, kötésanyaggal, felszerelve, SIG Air Handling Hungary CT típusú,  NA 200</t>
  </si>
  <si>
    <t>M-83-144-103-020-01-11811</t>
  </si>
  <si>
    <t>Hangcsillapító, kör keresztmetszetű, horganyzott acél külön tételben kiírt tartószerkezetre szerelve, SIG Air Handling Hungary SARG típusú,  NA 160 l=1200mm</t>
  </si>
  <si>
    <t>M-83-321-112-015-01-12111</t>
  </si>
  <si>
    <t>Befúvó légszelep, rozsdamentes acél felszerelve, SIG Air Handling Hungary DVI típusú,  DVI-125</t>
  </si>
  <si>
    <t>M-83-224-101-012-01-56112</t>
  </si>
  <si>
    <t>Műanyag légszelep, állandó lev. menny. szabályzóval felszerelve, SIG Air Handling Hungary ALIZE75 típusú,  ALIZE75-125</t>
  </si>
  <si>
    <t>M-83-224-101-012-01-56111</t>
  </si>
  <si>
    <t>Háztartási kisventilátor, fali, IP34, golyóscsapágyas felszerelve, SIG Air Handling Hungary SAF LD típusú, SAF 125 LD</t>
  </si>
  <si>
    <t>M-83-521-211-001-51-10101</t>
  </si>
  <si>
    <t>Hővisszanyerős szellőztető BM kezelőmodullal, 4 fokozatú kapcsolóval, szűrő eltömődés érzékelővel beüzemeléssel WOLF CWL típusú, CWL300 j. 300 m3/h telj.</t>
  </si>
  <si>
    <t>M-83-581-111-005-61-11101</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</si>
  <si>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10 mm vtg.</t>
  </si>
  <si>
    <t>48-830-221-010-71-87810</t>
  </si>
  <si>
    <t>Épületgépészeti és ipari csővezeték, készülék és berendezési tárgy szigetelése szintetikus gumi, szintetikus kaucsuk, polietilén, vagy poliuretán anyagú lemezzel, teljes felületen ragasztással, KAIFLEX ST típusú, szigetelőlemez, sima, anyaga: szintetikus kaucsuk 25 mm vtg.</t>
  </si>
  <si>
    <t>48-830-221-025-71-87810</t>
  </si>
  <si>
    <t xml:space="preserve">Légcsatorna hálózat és tartozékainak üzempróbái és beszabályozása, vezetékrendszer tömörségi vizsgálata </t>
  </si>
  <si>
    <t>83-991-001-001-00-00000</t>
  </si>
  <si>
    <t xml:space="preserve">Légcsatorna hálózat és tartozékainak üzempróbái és beszabályozása, szabályzó szerkezetek beszabályozása </t>
  </si>
  <si>
    <t>83-991-001-002-00-00000</t>
  </si>
  <si>
    <t xml:space="preserve">Légcsatorna hálózat és tartozékainak üzempróbái és beszabályozása, légkezelő központok (klímák) üzempróbái és beszabályozása </t>
  </si>
  <si>
    <t>83-991-001-003-00-00000</t>
  </si>
  <si>
    <t xml:space="preserve">Légcsatorna hálózat és tartozékainak üzempróbái és beszabályozása, a teljes légtechnikai rendszer beszabályozása és próbaüzeme </t>
  </si>
  <si>
    <t>83-991-001-004-00-00000</t>
  </si>
  <si>
    <t xml:space="preserve">Légtechnikai szerelési munkák átadás-átvételi eljárásával kapcsolatos költségek, átadási dokumentáció készítés </t>
  </si>
  <si>
    <t>83-991-011-001-00-00000</t>
  </si>
  <si>
    <t xml:space="preserve">Légtechnikai szerelési munkák átadás-átvételi eljárásával kapcsolatos költségek, átadási eljárás lefolytatása </t>
  </si>
  <si>
    <t>83-991-011-002-00-00000</t>
  </si>
  <si>
    <t xml:space="preserve">Légtechnikai szerelési munkák átadás-átvételi eljárásával kapcsolatos költségek, kezelési utasítás készítés </t>
  </si>
  <si>
    <t>83-991-011-003-00-00000</t>
  </si>
  <si>
    <t xml:space="preserve">Légtechnikai szerelési munkák átadás-átvételi eljárásával kapcsolatos költségek, kezeléssel kapcsolatos kioktatás </t>
  </si>
  <si>
    <t>83-991-011-004-00-00000</t>
  </si>
  <si>
    <t>Megrendelő:</t>
  </si>
  <si>
    <t xml:space="preserve">neve: </t>
  </si>
  <si>
    <t xml:space="preserve">címe: </t>
  </si>
  <si>
    <t xml:space="preserve"> </t>
  </si>
  <si>
    <t>Munka megnevezése:</t>
  </si>
  <si>
    <t>KÖLTSÉGVETÉSI  ÖSSZESÍTŐ</t>
  </si>
  <si>
    <t>készült</t>
  </si>
  <si>
    <t>A KONTROLL Kft. Költségvetés Készítő Rendszerével</t>
  </si>
  <si>
    <t>HunÁr felújítási/kisvállakozói normák alapján,</t>
  </si>
  <si>
    <t>Fejezet címe</t>
  </si>
  <si>
    <t>Anyag</t>
  </si>
  <si>
    <t>Díj</t>
  </si>
  <si>
    <t>Összesítések</t>
  </si>
  <si>
    <t>Alapösszeg összesen:</t>
  </si>
  <si>
    <t>Nettó összesen:</t>
  </si>
  <si>
    <t>ÁFA:</t>
  </si>
  <si>
    <t>Bruttó összesen:</t>
  </si>
  <si>
    <t>Füzesgyarmat Város Önkormányzata</t>
  </si>
  <si>
    <t>5525 Füzesgyarmat, Szabadság tér 1.</t>
  </si>
  <si>
    <t>Bölcsőde felújítása és bővítése.</t>
  </si>
  <si>
    <t>5525 Füzesgyarmat, Mátyás utca 29. HRSZ.: 1406/4</t>
  </si>
  <si>
    <t>Épületgépészeti munkák.</t>
  </si>
  <si>
    <t>2020. január 1-i árszinten</t>
  </si>
</sst>
</file>

<file path=xl/styles.xml><?xml version="1.0" encoding="utf-8"?>
<styleSheet xmlns="http://schemas.openxmlformats.org/spreadsheetml/2006/main">
  <numFmts count="1">
    <numFmt numFmtId="164" formatCode="#,##0\ &quot;Ft&quot;"/>
  </numFmts>
  <fonts count="12">
    <font>
      <sz val="11"/>
      <color theme="1"/>
      <name val="Calibri"/>
      <family val="2"/>
      <charset val="238"/>
      <scheme val="minor"/>
    </font>
    <font>
      <b/>
      <sz val="10"/>
      <color theme="1"/>
      <name val="Arial"/>
      <family val="2"/>
      <charset val="238"/>
    </font>
    <font>
      <b/>
      <sz val="12"/>
      <color rgb="FF008000"/>
      <name val="Arial"/>
      <family val="2"/>
      <charset val="238"/>
    </font>
    <font>
      <sz val="10"/>
      <color rgb="FF000000"/>
      <name val="Arial"/>
      <family val="2"/>
      <charset val="238"/>
    </font>
    <font>
      <b/>
      <sz val="10"/>
      <color rgb="FF000000"/>
      <name val="Arial"/>
      <family val="2"/>
      <charset val="238"/>
    </font>
    <font>
      <b/>
      <i/>
      <sz val="10"/>
      <color rgb="FF000000"/>
      <name val="Arial"/>
      <family val="2"/>
      <charset val="238"/>
    </font>
    <font>
      <b/>
      <sz val="12"/>
      <name val="Times New Roman"/>
      <family val="1"/>
      <charset val="238"/>
    </font>
    <font>
      <b/>
      <sz val="12"/>
      <color indexed="17"/>
      <name val="Times New Roman"/>
      <family val="1"/>
      <charset val="238"/>
    </font>
    <font>
      <sz val="12"/>
      <name val="Times New Roman"/>
      <family val="1"/>
      <charset val="238"/>
    </font>
    <font>
      <sz val="12"/>
      <color rgb="FF080000"/>
      <name val="Times New Roman"/>
      <family val="1"/>
      <charset val="238"/>
    </font>
    <font>
      <sz val="12"/>
      <color rgb="FF000000"/>
      <name val="Times New Roman"/>
      <family val="1"/>
      <charset val="238"/>
    </font>
    <font>
      <b/>
      <sz val="12"/>
      <color rgb="FF080000"/>
      <name val="Times New Roman"/>
      <family val="1"/>
      <charset val="238"/>
    </font>
  </fonts>
  <fills count="2">
    <fill>
      <patternFill patternType="none"/>
    </fill>
    <fill>
      <patternFill patternType="gray125"/>
    </fill>
  </fills>
  <borders count="5">
    <border>
      <left/>
      <right/>
      <top/>
      <bottom/>
      <diagonal/>
    </border>
    <border>
      <left/>
      <right/>
      <top style="medium">
        <color indexed="64"/>
      </top>
      <bottom/>
      <diagonal/>
    </border>
    <border>
      <left/>
      <right/>
      <top style="double">
        <color indexed="64"/>
      </top>
      <bottom/>
      <diagonal/>
    </border>
    <border>
      <left/>
      <right/>
      <top/>
      <bottom style="medium">
        <color indexed="64"/>
      </bottom>
      <diagonal/>
    </border>
    <border>
      <left/>
      <right/>
      <top/>
      <bottom style="double">
        <color indexed="64"/>
      </bottom>
      <diagonal/>
    </border>
  </borders>
  <cellStyleXfs count="1">
    <xf numFmtId="0" fontId="0" fillId="0" borderId="0"/>
  </cellStyleXfs>
  <cellXfs count="43">
    <xf numFmtId="0" fontId="0" fillId="0" borderId="0" xfId="0"/>
    <xf numFmtId="22" fontId="0" fillId="0" borderId="0" xfId="0" applyNumberFormat="1"/>
    <xf numFmtId="0" fontId="1" fillId="0" borderId="0" xfId="0" applyFont="1"/>
    <xf numFmtId="0" fontId="0" fillId="0" borderId="2" xfId="0" applyBorder="1"/>
    <xf numFmtId="0" fontId="2" fillId="0" borderId="2" xfId="0" applyFont="1" applyBorder="1"/>
    <xf numFmtId="0" fontId="2" fillId="0" borderId="0" xfId="0" applyFont="1"/>
    <xf numFmtId="0" fontId="3" fillId="0" borderId="0" xfId="0" applyFont="1"/>
    <xf numFmtId="0" fontId="4" fillId="0" borderId="0" xfId="0" applyFont="1"/>
    <xf numFmtId="4" fontId="4" fillId="0" borderId="0" xfId="0" applyNumberFormat="1" applyFont="1"/>
    <xf numFmtId="4" fontId="3" fillId="0" borderId="0" xfId="0" applyNumberFormat="1" applyFont="1" applyProtection="1"/>
    <xf numFmtId="4" fontId="5" fillId="0" borderId="1" xfId="0" applyNumberFormat="1" applyFont="1" applyBorder="1"/>
    <xf numFmtId="3" fontId="4" fillId="0" borderId="0" xfId="0" applyNumberFormat="1" applyFont="1"/>
    <xf numFmtId="4" fontId="5" fillId="0" borderId="2" xfId="0" applyNumberFormat="1" applyFont="1" applyBorder="1"/>
    <xf numFmtId="0" fontId="6" fillId="0" borderId="0" xfId="0" applyFont="1"/>
    <xf numFmtId="0" fontId="7" fillId="0" borderId="0" xfId="0" applyFont="1"/>
    <xf numFmtId="0" fontId="8" fillId="0" borderId="0" xfId="0" applyFont="1"/>
    <xf numFmtId="0" fontId="8" fillId="0" borderId="0" xfId="0" applyFont="1" applyAlignment="1">
      <alignment horizontal="right"/>
    </xf>
    <xf numFmtId="0" fontId="7" fillId="0" borderId="0" xfId="0" applyFont="1" applyAlignment="1">
      <alignment horizontal="left"/>
    </xf>
    <xf numFmtId="0" fontId="8" fillId="0" borderId="3" xfId="0" applyFont="1" applyBorder="1"/>
    <xf numFmtId="0" fontId="7" fillId="0" borderId="3" xfId="0" applyFont="1" applyBorder="1" applyAlignment="1">
      <alignment horizontal="left"/>
    </xf>
    <xf numFmtId="0" fontId="6" fillId="0" borderId="3" xfId="0" applyFont="1" applyBorder="1"/>
    <xf numFmtId="0" fontId="8" fillId="0" borderId="0" xfId="0" applyFont="1" applyBorder="1"/>
    <xf numFmtId="0" fontId="8" fillId="0" borderId="0" xfId="0" applyFont="1" applyBorder="1" applyAlignment="1">
      <alignment horizontal="center"/>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8" fillId="0" borderId="3" xfId="0" applyFont="1" applyBorder="1" applyAlignment="1">
      <alignment horizontal="left"/>
    </xf>
    <xf numFmtId="0" fontId="6" fillId="0" borderId="0" xfId="0" applyFont="1" applyAlignment="1">
      <alignment horizontal="center"/>
    </xf>
    <xf numFmtId="164" fontId="8" fillId="0" borderId="0" xfId="0" applyNumberFormat="1" applyFont="1"/>
    <xf numFmtId="0" fontId="6" fillId="0" borderId="0" xfId="0" applyFont="1" applyAlignment="1">
      <alignment horizontal="center"/>
    </xf>
    <xf numFmtId="10" fontId="8" fillId="0" borderId="0" xfId="0" applyNumberFormat="1" applyFont="1"/>
    <xf numFmtId="164" fontId="8" fillId="0" borderId="3" xfId="0" applyNumberFormat="1" applyFont="1" applyBorder="1"/>
    <xf numFmtId="10" fontId="7" fillId="0" borderId="0" xfId="0" applyNumberFormat="1" applyFont="1"/>
    <xf numFmtId="164" fontId="8" fillId="0" borderId="3" xfId="0" applyNumberFormat="1" applyFont="1" applyBorder="1" applyAlignment="1">
      <alignment horizontal="center"/>
    </xf>
    <xf numFmtId="3" fontId="8" fillId="0" borderId="3" xfId="0" applyNumberFormat="1" applyFont="1" applyBorder="1" applyAlignment="1">
      <alignment horizontal="center"/>
    </xf>
    <xf numFmtId="164" fontId="6" fillId="0" borderId="4" xfId="0" applyNumberFormat="1" applyFont="1" applyBorder="1" applyAlignment="1">
      <alignment horizontal="center"/>
    </xf>
    <xf numFmtId="49" fontId="8" fillId="0" borderId="0" xfId="0" applyNumberFormat="1" applyFont="1" applyAlignment="1">
      <alignment horizontal="left"/>
    </xf>
    <xf numFmtId="0" fontId="9" fillId="0" borderId="0" xfId="0" applyNumberFormat="1" applyFont="1" applyAlignment="1">
      <alignment horizontal="left"/>
    </xf>
    <xf numFmtId="0" fontId="9" fillId="0" borderId="3" xfId="0" applyNumberFormat="1" applyFont="1" applyBorder="1" applyAlignment="1">
      <alignment horizontal="left"/>
    </xf>
    <xf numFmtId="0" fontId="10" fillId="0" borderId="0" xfId="0" applyNumberFormat="1" applyFont="1"/>
    <xf numFmtId="164" fontId="9" fillId="0" borderId="0" xfId="0" applyNumberFormat="1" applyFont="1"/>
    <xf numFmtId="9" fontId="9" fillId="0" borderId="3" xfId="0" applyNumberFormat="1" applyFont="1" applyBorder="1"/>
    <xf numFmtId="49" fontId="11" fillId="0" borderId="0" xfId="0" applyNumberFormat="1" applyFont="1" applyAlignment="1">
      <alignment horizontal="left"/>
    </xf>
  </cellXfs>
  <cellStyles count="1">
    <cellStyle name="Normá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J1394"/>
  <sheetViews>
    <sheetView topLeftCell="A1363" workbookViewId="0">
      <selection activeCell="J1394" sqref="J1394"/>
    </sheetView>
  </sheetViews>
  <sheetFormatPr defaultRowHeight="15"/>
  <sheetData>
    <row r="1" spans="1:10">
      <c r="A1" t="s">
        <v>0</v>
      </c>
      <c r="B1" t="s">
        <v>1</v>
      </c>
    </row>
    <row r="2" spans="1:10">
      <c r="A2" t="s">
        <v>2</v>
      </c>
      <c r="B2" t="s">
        <v>3</v>
      </c>
    </row>
    <row r="3" spans="1:10">
      <c r="A3" t="s">
        <v>4</v>
      </c>
      <c r="B3" t="s">
        <v>5</v>
      </c>
    </row>
    <row r="4" spans="1:10">
      <c r="A4" t="s">
        <v>6</v>
      </c>
    </row>
    <row r="5" spans="1:10">
      <c r="A5" t="s">
        <v>7</v>
      </c>
      <c r="B5" s="1">
        <v>44054.567094907405</v>
      </c>
    </row>
    <row r="7" spans="1:10" ht="15.75" thickBot="1">
      <c r="A7" s="2" t="s">
        <v>8</v>
      </c>
      <c r="B7" s="2" t="s">
        <v>9</v>
      </c>
      <c r="C7" s="2" t="s">
        <v>10</v>
      </c>
      <c r="D7" s="2" t="s">
        <v>11</v>
      </c>
      <c r="E7" s="2" t="s">
        <v>12</v>
      </c>
      <c r="F7" s="2"/>
      <c r="G7" s="2" t="s">
        <v>13</v>
      </c>
      <c r="H7" s="2" t="s">
        <v>14</v>
      </c>
      <c r="I7" s="2" t="s">
        <v>15</v>
      </c>
      <c r="J7" s="2" t="s">
        <v>16</v>
      </c>
    </row>
    <row r="8" spans="1:10" ht="16.5" thickTop="1">
      <c r="A8" s="4"/>
      <c r="B8" s="3"/>
      <c r="C8" s="3"/>
      <c r="D8" s="3"/>
      <c r="E8" s="3"/>
      <c r="F8" s="3"/>
      <c r="G8" s="3"/>
      <c r="H8" s="3"/>
      <c r="I8" s="3"/>
      <c r="J8" s="3"/>
    </row>
    <row r="9" spans="1:10" ht="15.75">
      <c r="A9" s="5" t="s">
        <v>17</v>
      </c>
    </row>
    <row r="11" spans="1:10">
      <c r="A11" s="6">
        <v>1</v>
      </c>
      <c r="B11" s="7" t="s">
        <v>19</v>
      </c>
      <c r="C11" s="6" t="s">
        <v>18</v>
      </c>
      <c r="D11" s="8">
        <f>ROUND( 5,2 )</f>
        <v>5</v>
      </c>
      <c r="E11" s="6" t="s">
        <v>20</v>
      </c>
      <c r="F11" s="7" t="s">
        <v>21</v>
      </c>
      <c r="G11" s="9">
        <v>0</v>
      </c>
      <c r="H11" s="8">
        <f>ROUND( D$11*G11,0 )</f>
        <v>0</v>
      </c>
    </row>
    <row r="12" spans="1:10">
      <c r="F12" s="7" t="s">
        <v>22</v>
      </c>
      <c r="G12" s="9">
        <v>0</v>
      </c>
      <c r="I12" s="8">
        <f>ROUND( D$11*G12,0 )</f>
        <v>0</v>
      </c>
    </row>
    <row r="13" spans="1:10">
      <c r="F13" s="7" t="s">
        <v>23</v>
      </c>
      <c r="G13" s="9">
        <v>0</v>
      </c>
      <c r="J13" s="8">
        <f>ROUND( D$11*G13,2 )</f>
        <v>0</v>
      </c>
    </row>
    <row r="16" spans="1:10">
      <c r="A16" s="6">
        <v>2</v>
      </c>
      <c r="B16" s="7" t="s">
        <v>25</v>
      </c>
      <c r="C16" s="6" t="s">
        <v>24</v>
      </c>
      <c r="D16" s="8">
        <f>ROUND( 16,2 )</f>
        <v>16</v>
      </c>
      <c r="E16" s="6" t="s">
        <v>20</v>
      </c>
      <c r="F16" s="7" t="s">
        <v>21</v>
      </c>
      <c r="G16" s="9">
        <v>0</v>
      </c>
      <c r="H16" s="8">
        <f>ROUND( D$16*G16,0 )</f>
        <v>0</v>
      </c>
    </row>
    <row r="17" spans="1:10">
      <c r="F17" s="7" t="s">
        <v>22</v>
      </c>
      <c r="G17" s="9">
        <v>0</v>
      </c>
      <c r="I17" s="8">
        <f>ROUND( D$16*G17,0 )</f>
        <v>0</v>
      </c>
    </row>
    <row r="18" spans="1:10">
      <c r="F18" s="7" t="s">
        <v>23</v>
      </c>
      <c r="G18" s="9">
        <v>0</v>
      </c>
      <c r="J18" s="8">
        <f>ROUND( D$16*G18,2 )</f>
        <v>0</v>
      </c>
    </row>
    <row r="21" spans="1:10">
      <c r="A21" s="6">
        <v>3</v>
      </c>
      <c r="B21" s="7" t="s">
        <v>27</v>
      </c>
      <c r="C21" s="6" t="s">
        <v>26</v>
      </c>
      <c r="D21" s="8">
        <f>ROUND( 35,2 )</f>
        <v>35</v>
      </c>
      <c r="E21" s="6" t="s">
        <v>20</v>
      </c>
      <c r="F21" s="7" t="s">
        <v>21</v>
      </c>
      <c r="G21" s="9">
        <v>0</v>
      </c>
      <c r="H21" s="8">
        <f>ROUND( D$21*G21,0 )</f>
        <v>0</v>
      </c>
    </row>
    <row r="22" spans="1:10">
      <c r="F22" s="7" t="s">
        <v>22</v>
      </c>
      <c r="G22" s="9">
        <v>0</v>
      </c>
      <c r="I22" s="8">
        <f>ROUND( D$21*G22,0 )</f>
        <v>0</v>
      </c>
    </row>
    <row r="23" spans="1:10">
      <c r="F23" s="7" t="s">
        <v>23</v>
      </c>
      <c r="G23" s="9">
        <v>0</v>
      </c>
      <c r="J23" s="8">
        <f>ROUND( D$21*G23,2 )</f>
        <v>0</v>
      </c>
    </row>
    <row r="26" spans="1:10">
      <c r="A26" s="6">
        <v>4</v>
      </c>
      <c r="B26" s="7" t="s">
        <v>29</v>
      </c>
      <c r="C26" s="6" t="s">
        <v>28</v>
      </c>
      <c r="D26" s="8">
        <f>ROUND( 1,2 )</f>
        <v>1</v>
      </c>
      <c r="E26" s="6" t="s">
        <v>30</v>
      </c>
      <c r="F26" s="7" t="s">
        <v>21</v>
      </c>
      <c r="G26" s="9">
        <v>0</v>
      </c>
      <c r="H26" s="8">
        <f>ROUND( D$26*G26,0 )</f>
        <v>0</v>
      </c>
    </row>
    <row r="27" spans="1:10">
      <c r="F27" s="7" t="s">
        <v>22</v>
      </c>
      <c r="G27" s="9">
        <v>0</v>
      </c>
      <c r="I27" s="8">
        <f>ROUND( D$26*G27,0 )</f>
        <v>0</v>
      </c>
    </row>
    <row r="28" spans="1:10">
      <c r="F28" s="7" t="s">
        <v>23</v>
      </c>
      <c r="G28" s="9">
        <v>0</v>
      </c>
      <c r="J28" s="8">
        <f>ROUND( D$26*G28,2 )</f>
        <v>0</v>
      </c>
    </row>
    <row r="31" spans="1:10">
      <c r="A31" s="6">
        <v>5</v>
      </c>
      <c r="B31" s="7" t="s">
        <v>32</v>
      </c>
      <c r="C31" s="6" t="s">
        <v>31</v>
      </c>
      <c r="D31" s="8">
        <f>ROUND( 2,2 )</f>
        <v>2</v>
      </c>
      <c r="E31" s="6" t="s">
        <v>30</v>
      </c>
      <c r="F31" s="7" t="s">
        <v>21</v>
      </c>
      <c r="G31" s="9">
        <v>0</v>
      </c>
      <c r="H31" s="8">
        <f>ROUND( D$31*G31,0 )</f>
        <v>0</v>
      </c>
    </row>
    <row r="32" spans="1:10">
      <c r="F32" s="7" t="s">
        <v>22</v>
      </c>
      <c r="G32" s="9">
        <v>0</v>
      </c>
      <c r="I32" s="8">
        <f>ROUND( D$31*G32,0 )</f>
        <v>0</v>
      </c>
    </row>
    <row r="33" spans="1:10">
      <c r="F33" s="7" t="s">
        <v>23</v>
      </c>
      <c r="G33" s="9">
        <v>0</v>
      </c>
      <c r="J33" s="8">
        <f>ROUND( D$31*G33,2 )</f>
        <v>0</v>
      </c>
    </row>
    <row r="36" spans="1:10">
      <c r="A36" s="6">
        <v>6</v>
      </c>
      <c r="B36" s="7" t="s">
        <v>34</v>
      </c>
      <c r="C36" s="6" t="s">
        <v>33</v>
      </c>
      <c r="D36" s="8">
        <f>ROUND( 1,2 )</f>
        <v>1</v>
      </c>
      <c r="E36" s="6" t="s">
        <v>30</v>
      </c>
      <c r="F36" s="7" t="s">
        <v>21</v>
      </c>
      <c r="G36" s="9">
        <v>0</v>
      </c>
      <c r="H36" s="8">
        <f>ROUND( D$36*G36,0 )</f>
        <v>0</v>
      </c>
    </row>
    <row r="37" spans="1:10">
      <c r="F37" s="7" t="s">
        <v>22</v>
      </c>
      <c r="G37" s="9">
        <v>0</v>
      </c>
      <c r="I37" s="8">
        <f>ROUND( D$36*G37,0 )</f>
        <v>0</v>
      </c>
    </row>
    <row r="38" spans="1:10">
      <c r="F38" s="7" t="s">
        <v>23</v>
      </c>
      <c r="G38" s="9">
        <v>0</v>
      </c>
      <c r="J38" s="8">
        <f>ROUND( D$36*G38,2 )</f>
        <v>0</v>
      </c>
    </row>
    <row r="41" spans="1:10">
      <c r="A41" s="6">
        <v>7</v>
      </c>
      <c r="B41" s="7" t="s">
        <v>36</v>
      </c>
      <c r="C41" s="6" t="s">
        <v>35</v>
      </c>
      <c r="D41" s="8">
        <f>ROUND( 2,2 )</f>
        <v>2</v>
      </c>
      <c r="E41" s="6" t="s">
        <v>30</v>
      </c>
      <c r="F41" s="7" t="s">
        <v>21</v>
      </c>
      <c r="G41" s="9">
        <v>0</v>
      </c>
      <c r="H41" s="8">
        <f>ROUND( D$41*G41,0 )</f>
        <v>0</v>
      </c>
    </row>
    <row r="42" spans="1:10">
      <c r="F42" s="7" t="s">
        <v>22</v>
      </c>
      <c r="G42" s="9">
        <v>0</v>
      </c>
      <c r="I42" s="8">
        <f>ROUND( D$41*G42,0 )</f>
        <v>0</v>
      </c>
    </row>
    <row r="43" spans="1:10">
      <c r="F43" s="7" t="s">
        <v>23</v>
      </c>
      <c r="G43" s="9">
        <v>0</v>
      </c>
      <c r="J43" s="8">
        <f>ROUND( D$41*G43,2 )</f>
        <v>0</v>
      </c>
    </row>
    <row r="46" spans="1:10">
      <c r="A46" s="6">
        <v>8</v>
      </c>
      <c r="B46" s="7" t="s">
        <v>38</v>
      </c>
      <c r="C46" s="6" t="s">
        <v>37</v>
      </c>
      <c r="D46" s="8">
        <f>ROUND( 2,2 )</f>
        <v>2</v>
      </c>
      <c r="E46" s="6" t="s">
        <v>30</v>
      </c>
      <c r="F46" s="7" t="s">
        <v>21</v>
      </c>
      <c r="G46" s="9">
        <v>0</v>
      </c>
      <c r="H46" s="8">
        <f>ROUND( D$46*G46,0 )</f>
        <v>0</v>
      </c>
    </row>
    <row r="47" spans="1:10">
      <c r="F47" s="7" t="s">
        <v>22</v>
      </c>
      <c r="G47" s="9">
        <v>0</v>
      </c>
      <c r="I47" s="8">
        <f>ROUND( D$46*G47,0 )</f>
        <v>0</v>
      </c>
    </row>
    <row r="48" spans="1:10">
      <c r="F48" s="7" t="s">
        <v>23</v>
      </c>
      <c r="G48" s="9">
        <v>0</v>
      </c>
      <c r="J48" s="8">
        <f>ROUND( D$46*G48,2 )</f>
        <v>0</v>
      </c>
    </row>
    <row r="51" spans="1:10">
      <c r="A51" s="6">
        <v>9</v>
      </c>
      <c r="B51" s="7" t="s">
        <v>40</v>
      </c>
      <c r="C51" s="6" t="s">
        <v>39</v>
      </c>
      <c r="D51" s="8">
        <f>ROUND( 2,2 )</f>
        <v>2</v>
      </c>
      <c r="E51" s="6" t="s">
        <v>30</v>
      </c>
      <c r="F51" s="7" t="s">
        <v>21</v>
      </c>
      <c r="G51" s="9">
        <v>0</v>
      </c>
      <c r="H51" s="8">
        <f>ROUND( D$51*G51,0 )</f>
        <v>0</v>
      </c>
    </row>
    <row r="52" spans="1:10">
      <c r="F52" s="7" t="s">
        <v>22</v>
      </c>
      <c r="G52" s="9">
        <v>0</v>
      </c>
      <c r="I52" s="8">
        <f>ROUND( D$51*G52,0 )</f>
        <v>0</v>
      </c>
    </row>
    <row r="53" spans="1:10">
      <c r="F53" s="7" t="s">
        <v>23</v>
      </c>
      <c r="G53" s="9">
        <v>0</v>
      </c>
      <c r="J53" s="8">
        <f>ROUND( D$51*G53,2 )</f>
        <v>0</v>
      </c>
    </row>
    <row r="56" spans="1:10">
      <c r="A56" s="6">
        <v>10</v>
      </c>
      <c r="B56" s="7" t="s">
        <v>42</v>
      </c>
      <c r="C56" s="6" t="s">
        <v>41</v>
      </c>
      <c r="D56" s="8">
        <f>ROUND( 1,2 )</f>
        <v>1</v>
      </c>
      <c r="E56" s="6" t="s">
        <v>30</v>
      </c>
      <c r="F56" s="7" t="s">
        <v>21</v>
      </c>
      <c r="G56" s="9">
        <v>0</v>
      </c>
      <c r="H56" s="8">
        <f>ROUND( D$56*G56,0 )</f>
        <v>0</v>
      </c>
    </row>
    <row r="57" spans="1:10">
      <c r="F57" s="7" t="s">
        <v>22</v>
      </c>
      <c r="G57" s="9">
        <v>0</v>
      </c>
      <c r="I57" s="8">
        <f>ROUND( D$56*G57,0 )</f>
        <v>0</v>
      </c>
    </row>
    <row r="58" spans="1:10">
      <c r="F58" s="7" t="s">
        <v>23</v>
      </c>
      <c r="G58" s="9">
        <v>0</v>
      </c>
      <c r="J58" s="8">
        <f>ROUND( D$56*G58,2 )</f>
        <v>0</v>
      </c>
    </row>
    <row r="61" spans="1:10">
      <c r="A61" s="6">
        <v>11</v>
      </c>
      <c r="B61" s="7" t="s">
        <v>44</v>
      </c>
      <c r="C61" s="6" t="s">
        <v>43</v>
      </c>
      <c r="D61" s="8">
        <f>ROUND( 1,2 )</f>
        <v>1</v>
      </c>
      <c r="E61" s="6" t="s">
        <v>30</v>
      </c>
      <c r="F61" s="7" t="s">
        <v>21</v>
      </c>
      <c r="G61" s="9">
        <v>0</v>
      </c>
      <c r="H61" s="8">
        <f>ROUND( D$61*G61,0 )</f>
        <v>0</v>
      </c>
    </row>
    <row r="62" spans="1:10">
      <c r="F62" s="7" t="s">
        <v>22</v>
      </c>
      <c r="G62" s="9">
        <v>0</v>
      </c>
      <c r="I62" s="8">
        <f>ROUND( D$61*G62,0 )</f>
        <v>0</v>
      </c>
    </row>
    <row r="63" spans="1:10">
      <c r="F63" s="7" t="s">
        <v>23</v>
      </c>
      <c r="G63" s="9">
        <v>0</v>
      </c>
      <c r="J63" s="8">
        <f>ROUND( D$61*G63,2 )</f>
        <v>0</v>
      </c>
    </row>
    <row r="66" spans="1:10">
      <c r="A66" s="6">
        <v>12</v>
      </c>
      <c r="B66" s="7" t="s">
        <v>46</v>
      </c>
      <c r="C66" s="6" t="s">
        <v>45</v>
      </c>
      <c r="D66" s="8">
        <f>ROUND( 1,2 )</f>
        <v>1</v>
      </c>
      <c r="E66" s="6" t="s">
        <v>30</v>
      </c>
      <c r="F66" s="7" t="s">
        <v>21</v>
      </c>
      <c r="G66" s="9">
        <v>0</v>
      </c>
      <c r="H66" s="8">
        <f>ROUND( D$66*G66,0 )</f>
        <v>0</v>
      </c>
    </row>
    <row r="67" spans="1:10">
      <c r="F67" s="7" t="s">
        <v>22</v>
      </c>
      <c r="G67" s="9">
        <v>0</v>
      </c>
      <c r="I67" s="8">
        <f>ROUND( D$66*G67,0 )</f>
        <v>0</v>
      </c>
    </row>
    <row r="68" spans="1:10">
      <c r="F68" s="7" t="s">
        <v>23</v>
      </c>
      <c r="G68" s="9">
        <v>0</v>
      </c>
      <c r="J68" s="8">
        <f>ROUND( D$66*G68,2 )</f>
        <v>0</v>
      </c>
    </row>
    <row r="71" spans="1:10">
      <c r="A71" s="6">
        <v>13</v>
      </c>
      <c r="B71" s="7" t="s">
        <v>48</v>
      </c>
      <c r="C71" s="6" t="s">
        <v>47</v>
      </c>
      <c r="D71" s="8">
        <f>ROUND( 2,2 )</f>
        <v>2</v>
      </c>
      <c r="E71" s="6" t="s">
        <v>30</v>
      </c>
      <c r="F71" s="7" t="s">
        <v>21</v>
      </c>
      <c r="G71" s="9">
        <v>0</v>
      </c>
      <c r="H71" s="8">
        <f>ROUND( D$71*G71,0 )</f>
        <v>0</v>
      </c>
    </row>
    <row r="72" spans="1:10">
      <c r="F72" s="7" t="s">
        <v>22</v>
      </c>
      <c r="G72" s="9">
        <v>0</v>
      </c>
      <c r="I72" s="8">
        <f>ROUND( D$71*G72,0 )</f>
        <v>0</v>
      </c>
    </row>
    <row r="73" spans="1:10">
      <c r="F73" s="7" t="s">
        <v>23</v>
      </c>
      <c r="G73" s="9">
        <v>0</v>
      </c>
      <c r="J73" s="8">
        <f>ROUND( D$71*G73,2 )</f>
        <v>0</v>
      </c>
    </row>
    <row r="76" spans="1:10">
      <c r="A76" s="6">
        <v>14</v>
      </c>
      <c r="B76" s="7" t="s">
        <v>50</v>
      </c>
      <c r="C76" s="6" t="s">
        <v>49</v>
      </c>
      <c r="D76" s="8">
        <f>ROUND( 1,2 )</f>
        <v>1</v>
      </c>
      <c r="E76" s="6" t="s">
        <v>30</v>
      </c>
      <c r="F76" s="7" t="s">
        <v>21</v>
      </c>
      <c r="G76" s="9">
        <v>0</v>
      </c>
      <c r="H76" s="8">
        <f>ROUND( D$76*G76,0 )</f>
        <v>0</v>
      </c>
    </row>
    <row r="77" spans="1:10">
      <c r="F77" s="7" t="s">
        <v>22</v>
      </c>
      <c r="G77" s="9">
        <v>0</v>
      </c>
      <c r="I77" s="8">
        <f>ROUND( D$76*G77,0 )</f>
        <v>0</v>
      </c>
    </row>
    <row r="78" spans="1:10">
      <c r="F78" s="7" t="s">
        <v>23</v>
      </c>
      <c r="G78" s="9">
        <v>0</v>
      </c>
      <c r="J78" s="8">
        <f>ROUND( D$76*G78,2 )</f>
        <v>0</v>
      </c>
    </row>
    <row r="81" spans="1:10">
      <c r="A81" s="6">
        <v>15</v>
      </c>
      <c r="B81" s="7" t="s">
        <v>52</v>
      </c>
      <c r="C81" s="6" t="s">
        <v>51</v>
      </c>
      <c r="D81" s="8">
        <f>ROUND( 1,2 )</f>
        <v>1</v>
      </c>
      <c r="E81" s="6" t="s">
        <v>30</v>
      </c>
      <c r="F81" s="7" t="s">
        <v>21</v>
      </c>
      <c r="G81" s="9">
        <v>0</v>
      </c>
      <c r="H81" s="8">
        <f>ROUND( D$81*G81,0 )</f>
        <v>0</v>
      </c>
    </row>
    <row r="82" spans="1:10">
      <c r="F82" s="7" t="s">
        <v>22</v>
      </c>
      <c r="G82" s="9">
        <v>0</v>
      </c>
      <c r="I82" s="8">
        <f>ROUND( D$81*G82,0 )</f>
        <v>0</v>
      </c>
    </row>
    <row r="83" spans="1:10">
      <c r="F83" s="7" t="s">
        <v>23</v>
      </c>
      <c r="G83" s="9">
        <v>0</v>
      </c>
      <c r="J83" s="8">
        <f>ROUND( D$81*G83,2 )</f>
        <v>0</v>
      </c>
    </row>
    <row r="86" spans="1:10">
      <c r="A86" s="6">
        <v>16</v>
      </c>
      <c r="B86" s="7" t="s">
        <v>54</v>
      </c>
      <c r="C86" s="6" t="s">
        <v>53</v>
      </c>
      <c r="D86" s="8">
        <f>ROUND( 1,2 )</f>
        <v>1</v>
      </c>
      <c r="E86" s="6" t="s">
        <v>30</v>
      </c>
      <c r="F86" s="7" t="s">
        <v>21</v>
      </c>
      <c r="G86" s="9">
        <v>0</v>
      </c>
      <c r="H86" s="8">
        <f>ROUND( D$86*G86,0 )</f>
        <v>0</v>
      </c>
    </row>
    <row r="87" spans="1:10">
      <c r="F87" s="7" t="s">
        <v>22</v>
      </c>
      <c r="G87" s="9">
        <v>0</v>
      </c>
      <c r="I87" s="8">
        <f>ROUND( D$86*G87,0 )</f>
        <v>0</v>
      </c>
    </row>
    <row r="88" spans="1:10">
      <c r="F88" s="7" t="s">
        <v>23</v>
      </c>
      <c r="G88" s="9">
        <v>0</v>
      </c>
      <c r="J88" s="8">
        <f>ROUND( D$86*G88,2 )</f>
        <v>0</v>
      </c>
    </row>
    <row r="91" spans="1:10">
      <c r="A91" s="6">
        <v>17</v>
      </c>
      <c r="B91" s="7" t="s">
        <v>56</v>
      </c>
      <c r="C91" s="6" t="s">
        <v>55</v>
      </c>
      <c r="D91" s="8">
        <f>ROUND( 2,2 )</f>
        <v>2</v>
      </c>
      <c r="E91" s="6" t="s">
        <v>30</v>
      </c>
      <c r="F91" s="7" t="s">
        <v>21</v>
      </c>
      <c r="G91" s="9">
        <v>0</v>
      </c>
      <c r="H91" s="8">
        <f>ROUND( D$91*G91,0 )</f>
        <v>0</v>
      </c>
    </row>
    <row r="92" spans="1:10">
      <c r="F92" s="7" t="s">
        <v>22</v>
      </c>
      <c r="G92" s="9">
        <v>0</v>
      </c>
      <c r="I92" s="8">
        <f>ROUND( D$91*G92,0 )</f>
        <v>0</v>
      </c>
    </row>
    <row r="93" spans="1:10">
      <c r="F93" s="7" t="s">
        <v>23</v>
      </c>
      <c r="G93" s="9">
        <v>0</v>
      </c>
      <c r="J93" s="8">
        <f>ROUND( D$91*G93,2 )</f>
        <v>0</v>
      </c>
    </row>
    <row r="96" spans="1:10">
      <c r="A96" s="6">
        <v>18</v>
      </c>
      <c r="B96" s="7" t="s">
        <v>58</v>
      </c>
      <c r="C96" s="6" t="s">
        <v>57</v>
      </c>
      <c r="D96" s="8">
        <f>ROUND( 1,2 )</f>
        <v>1</v>
      </c>
      <c r="E96" s="6" t="s">
        <v>30</v>
      </c>
      <c r="F96" s="7" t="s">
        <v>21</v>
      </c>
      <c r="G96" s="9">
        <v>0</v>
      </c>
      <c r="H96" s="8">
        <f>ROUND( D$96*G96,0 )</f>
        <v>0</v>
      </c>
    </row>
    <row r="97" spans="1:10">
      <c r="F97" s="7" t="s">
        <v>22</v>
      </c>
      <c r="G97" s="9">
        <v>0</v>
      </c>
      <c r="I97" s="8">
        <f>ROUND( D$96*G97,0 )</f>
        <v>0</v>
      </c>
    </row>
    <row r="98" spans="1:10">
      <c r="F98" s="7" t="s">
        <v>23</v>
      </c>
      <c r="G98" s="9">
        <v>0</v>
      </c>
      <c r="J98" s="8">
        <f>ROUND( D$96*G98,2 )</f>
        <v>0</v>
      </c>
    </row>
    <row r="101" spans="1:10">
      <c r="A101" s="6">
        <v>19</v>
      </c>
      <c r="B101" s="7" t="s">
        <v>60</v>
      </c>
      <c r="C101" s="6" t="s">
        <v>59</v>
      </c>
      <c r="D101" s="8">
        <f>ROUND( 1,2 )</f>
        <v>1</v>
      </c>
      <c r="E101" s="6" t="s">
        <v>30</v>
      </c>
      <c r="F101" s="7" t="s">
        <v>21</v>
      </c>
      <c r="G101" s="9">
        <v>0</v>
      </c>
      <c r="H101" s="8">
        <f>ROUND( D$101*G101,0 )</f>
        <v>0</v>
      </c>
    </row>
    <row r="102" spans="1:10">
      <c r="F102" s="7" t="s">
        <v>22</v>
      </c>
      <c r="G102" s="9">
        <v>0</v>
      </c>
      <c r="I102" s="8">
        <f>ROUND( D$101*G102,0 )</f>
        <v>0</v>
      </c>
    </row>
    <row r="103" spans="1:10">
      <c r="F103" s="7" t="s">
        <v>23</v>
      </c>
      <c r="G103" s="9">
        <v>0</v>
      </c>
      <c r="J103" s="8">
        <f>ROUND( D$101*G103,2 )</f>
        <v>0</v>
      </c>
    </row>
    <row r="106" spans="1:10">
      <c r="A106" s="6">
        <v>20</v>
      </c>
      <c r="B106" s="7" t="s">
        <v>62</v>
      </c>
      <c r="C106" s="6" t="s">
        <v>61</v>
      </c>
      <c r="D106" s="8">
        <f>ROUND( 1,2 )</f>
        <v>1</v>
      </c>
      <c r="E106" s="6" t="s">
        <v>30</v>
      </c>
      <c r="F106" s="7" t="s">
        <v>21</v>
      </c>
      <c r="G106" s="9">
        <v>0</v>
      </c>
      <c r="H106" s="8">
        <f>ROUND( D$106*G106,0 )</f>
        <v>0</v>
      </c>
    </row>
    <row r="107" spans="1:10">
      <c r="F107" s="7" t="s">
        <v>22</v>
      </c>
      <c r="G107" s="9">
        <v>0</v>
      </c>
      <c r="I107" s="8">
        <f>ROUND( D$106*G107,0 )</f>
        <v>0</v>
      </c>
    </row>
    <row r="108" spans="1:10">
      <c r="F108" s="7" t="s">
        <v>23</v>
      </c>
      <c r="G108" s="9">
        <v>0</v>
      </c>
      <c r="J108" s="8">
        <f>ROUND( D$106*G108,2 )</f>
        <v>0</v>
      </c>
    </row>
    <row r="111" spans="1:10">
      <c r="A111" s="6">
        <v>21</v>
      </c>
      <c r="B111" s="7" t="s">
        <v>64</v>
      </c>
      <c r="C111" s="6" t="s">
        <v>63</v>
      </c>
      <c r="D111" s="8">
        <f>ROUND( 5,2 )</f>
        <v>5</v>
      </c>
      <c r="E111" s="6" t="s">
        <v>20</v>
      </c>
      <c r="F111" s="7" t="s">
        <v>21</v>
      </c>
      <c r="G111" s="9">
        <v>0</v>
      </c>
      <c r="H111" s="8">
        <f>ROUND( D$111*G111,0 )</f>
        <v>0</v>
      </c>
    </row>
    <row r="112" spans="1:10">
      <c r="F112" s="7" t="s">
        <v>22</v>
      </c>
      <c r="G112" s="9">
        <v>0</v>
      </c>
      <c r="I112" s="8">
        <f>ROUND( D$111*G112,0 )</f>
        <v>0</v>
      </c>
    </row>
    <row r="113" spans="1:10">
      <c r="F113" s="7" t="s">
        <v>23</v>
      </c>
      <c r="G113" s="9">
        <v>0</v>
      </c>
      <c r="J113" s="8">
        <f>ROUND( D$111*G113,2 )</f>
        <v>0</v>
      </c>
    </row>
    <row r="116" spans="1:10">
      <c r="A116" s="6">
        <v>22</v>
      </c>
      <c r="B116" s="7" t="s">
        <v>66</v>
      </c>
      <c r="C116" s="6" t="s">
        <v>65</v>
      </c>
      <c r="D116" s="8">
        <f>ROUND( 2,2 )</f>
        <v>2</v>
      </c>
      <c r="E116" s="6" t="s">
        <v>30</v>
      </c>
      <c r="F116" s="7" t="s">
        <v>21</v>
      </c>
      <c r="G116" s="9">
        <v>0</v>
      </c>
      <c r="H116" s="8">
        <f>ROUND( D$116*G116,0 )</f>
        <v>0</v>
      </c>
    </row>
    <row r="117" spans="1:10">
      <c r="F117" s="7" t="s">
        <v>22</v>
      </c>
      <c r="G117" s="9">
        <v>0</v>
      </c>
      <c r="I117" s="8">
        <f>ROUND( D$116*G117,0 )</f>
        <v>0</v>
      </c>
    </row>
    <row r="118" spans="1:10">
      <c r="F118" s="7" t="s">
        <v>23</v>
      </c>
      <c r="G118" s="9">
        <v>0</v>
      </c>
      <c r="J118" s="8">
        <f>ROUND( D$116*G118,2 )</f>
        <v>0</v>
      </c>
    </row>
    <row r="121" spans="1:10">
      <c r="A121" s="6">
        <v>23</v>
      </c>
      <c r="B121" s="7" t="s">
        <v>68</v>
      </c>
      <c r="C121" s="6" t="s">
        <v>67</v>
      </c>
      <c r="D121" s="8">
        <f>ROUND( 2,2 )</f>
        <v>2</v>
      </c>
      <c r="E121" s="6" t="s">
        <v>30</v>
      </c>
      <c r="F121" s="7" t="s">
        <v>21</v>
      </c>
      <c r="G121" s="9">
        <v>0</v>
      </c>
      <c r="H121" s="8">
        <f>ROUND( D$121*G121,0 )</f>
        <v>0</v>
      </c>
    </row>
    <row r="122" spans="1:10">
      <c r="F122" s="7" t="s">
        <v>22</v>
      </c>
      <c r="G122" s="9">
        <v>0</v>
      </c>
      <c r="I122" s="8">
        <f>ROUND( D$121*G122,0 )</f>
        <v>0</v>
      </c>
    </row>
    <row r="123" spans="1:10">
      <c r="F123" s="7" t="s">
        <v>23</v>
      </c>
      <c r="G123" s="9">
        <v>0</v>
      </c>
      <c r="J123" s="8">
        <f>ROUND( D$121*G123,2 )</f>
        <v>0</v>
      </c>
    </row>
    <row r="126" spans="1:10">
      <c r="A126" s="6">
        <v>24</v>
      </c>
      <c r="B126" s="7" t="s">
        <v>70</v>
      </c>
      <c r="C126" s="6" t="s">
        <v>69</v>
      </c>
      <c r="D126" s="8">
        <f>ROUND( 12,2 )</f>
        <v>12</v>
      </c>
      <c r="E126" s="6" t="s">
        <v>30</v>
      </c>
      <c r="F126" s="7" t="s">
        <v>21</v>
      </c>
      <c r="G126" s="9">
        <v>0</v>
      </c>
      <c r="H126" s="8">
        <f>ROUND( D$126*G126,0 )</f>
        <v>0</v>
      </c>
    </row>
    <row r="127" spans="1:10">
      <c r="F127" s="7" t="s">
        <v>22</v>
      </c>
      <c r="G127" s="9">
        <v>0</v>
      </c>
      <c r="I127" s="8">
        <f>ROUND( D$126*G127,0 )</f>
        <v>0</v>
      </c>
    </row>
    <row r="128" spans="1:10">
      <c r="F128" s="7" t="s">
        <v>23</v>
      </c>
      <c r="G128" s="9">
        <v>0</v>
      </c>
      <c r="J128" s="8">
        <f>ROUND( D$126*G128,2 )</f>
        <v>0</v>
      </c>
    </row>
    <row r="131" spans="1:10">
      <c r="A131" s="6">
        <v>25</v>
      </c>
      <c r="B131" s="7" t="s">
        <v>70</v>
      </c>
      <c r="C131" s="6" t="s">
        <v>71</v>
      </c>
      <c r="D131" s="8">
        <f>ROUND( 1,2 )</f>
        <v>1</v>
      </c>
      <c r="E131" s="6" t="s">
        <v>72</v>
      </c>
      <c r="F131" s="7" t="s">
        <v>21</v>
      </c>
      <c r="G131" s="9">
        <v>0</v>
      </c>
      <c r="H131" s="8">
        <f>ROUND( D$131*G131,0 )</f>
        <v>0</v>
      </c>
    </row>
    <row r="132" spans="1:10">
      <c r="F132" s="7" t="s">
        <v>22</v>
      </c>
      <c r="G132" s="9">
        <v>0</v>
      </c>
      <c r="I132" s="8">
        <f>ROUND( D$131*G132,0 )</f>
        <v>0</v>
      </c>
    </row>
    <row r="133" spans="1:10">
      <c r="F133" s="7" t="s">
        <v>23</v>
      </c>
      <c r="G133" s="9">
        <v>0</v>
      </c>
      <c r="J133" s="8">
        <f>ROUND( D$131*G133,2 )</f>
        <v>0</v>
      </c>
    </row>
    <row r="136" spans="1:10">
      <c r="A136" s="6">
        <v>26</v>
      </c>
      <c r="B136" s="7" t="s">
        <v>74</v>
      </c>
      <c r="C136" s="6" t="s">
        <v>73</v>
      </c>
      <c r="D136" s="8">
        <f>ROUND( 4,2 )</f>
        <v>4</v>
      </c>
      <c r="E136" s="6" t="s">
        <v>20</v>
      </c>
      <c r="F136" s="7" t="s">
        <v>21</v>
      </c>
      <c r="G136" s="9">
        <v>0</v>
      </c>
      <c r="H136" s="8">
        <f>ROUND( D$136*G136,0 )</f>
        <v>0</v>
      </c>
    </row>
    <row r="137" spans="1:10">
      <c r="F137" s="7" t="s">
        <v>22</v>
      </c>
      <c r="G137" s="9">
        <v>0</v>
      </c>
      <c r="I137" s="8">
        <f>ROUND( D$136*G137,2 )</f>
        <v>0</v>
      </c>
    </row>
    <row r="138" spans="1:10">
      <c r="F138" s="7" t="s">
        <v>23</v>
      </c>
      <c r="G138" s="9">
        <v>0</v>
      </c>
      <c r="J138" s="8">
        <f>ROUND( D$136*G138,2 )</f>
        <v>0</v>
      </c>
    </row>
    <row r="141" spans="1:10">
      <c r="A141" s="6">
        <v>27</v>
      </c>
      <c r="B141" s="7" t="s">
        <v>76</v>
      </c>
      <c r="C141" s="6" t="s">
        <v>75</v>
      </c>
      <c r="D141" s="8">
        <f>ROUND( 1,2 )</f>
        <v>1</v>
      </c>
      <c r="E141" s="6" t="s">
        <v>30</v>
      </c>
      <c r="F141" s="7" t="s">
        <v>21</v>
      </c>
      <c r="G141" s="9">
        <v>0</v>
      </c>
      <c r="H141" s="8">
        <f>ROUND( D$141*G141,2 )</f>
        <v>0</v>
      </c>
    </row>
    <row r="142" spans="1:10">
      <c r="F142" s="7" t="s">
        <v>22</v>
      </c>
      <c r="G142" s="9">
        <v>0</v>
      </c>
      <c r="I142" s="8">
        <f>ROUND( D$141*G142,0 )</f>
        <v>0</v>
      </c>
    </row>
    <row r="143" spans="1:10">
      <c r="F143" s="7" t="s">
        <v>23</v>
      </c>
      <c r="G143" s="9">
        <v>0</v>
      </c>
      <c r="J143" s="8">
        <f>ROUND( D$141*G143,2 )</f>
        <v>0</v>
      </c>
    </row>
    <row r="146" spans="1:10">
      <c r="A146" s="6">
        <v>28</v>
      </c>
      <c r="B146" s="7" t="s">
        <v>78</v>
      </c>
      <c r="C146" s="6" t="s">
        <v>77</v>
      </c>
      <c r="D146" s="8">
        <f>ROUND( 5,2 )</f>
        <v>5</v>
      </c>
      <c r="E146" s="6" t="s">
        <v>30</v>
      </c>
      <c r="F146" s="7" t="s">
        <v>21</v>
      </c>
      <c r="G146" s="9">
        <v>0</v>
      </c>
      <c r="H146" s="8">
        <f>ROUND( D$146*G146,0 )</f>
        <v>0</v>
      </c>
    </row>
    <row r="147" spans="1:10">
      <c r="F147" s="7" t="s">
        <v>22</v>
      </c>
      <c r="G147" s="9">
        <v>0</v>
      </c>
      <c r="I147" s="8">
        <f>ROUND( D$146*G147,0 )</f>
        <v>0</v>
      </c>
    </row>
    <row r="148" spans="1:10">
      <c r="F148" s="7" t="s">
        <v>23</v>
      </c>
      <c r="G148" s="9">
        <v>0</v>
      </c>
      <c r="J148" s="8">
        <f>ROUND( D$146*G148,2 )</f>
        <v>0</v>
      </c>
    </row>
    <row r="151" spans="1:10">
      <c r="A151" s="6">
        <v>29</v>
      </c>
      <c r="B151" s="7" t="s">
        <v>80</v>
      </c>
      <c r="C151" s="6" t="s">
        <v>79</v>
      </c>
      <c r="D151" s="8">
        <f>ROUND( 2,2 )</f>
        <v>2</v>
      </c>
      <c r="E151" s="6" t="s">
        <v>30</v>
      </c>
      <c r="F151" s="7" t="s">
        <v>21</v>
      </c>
      <c r="G151" s="9">
        <v>0</v>
      </c>
      <c r="H151" s="8">
        <f>ROUND( D$151*G151,0 )</f>
        <v>0</v>
      </c>
    </row>
    <row r="152" spans="1:10">
      <c r="F152" s="7" t="s">
        <v>22</v>
      </c>
      <c r="G152" s="9">
        <v>0</v>
      </c>
      <c r="I152" s="8">
        <f>ROUND( D$151*G152,0 )</f>
        <v>0</v>
      </c>
    </row>
    <row r="153" spans="1:10">
      <c r="F153" s="7" t="s">
        <v>23</v>
      </c>
      <c r="G153" s="9">
        <v>0</v>
      </c>
      <c r="J153" s="8">
        <f>ROUND( D$151*G153,2 )</f>
        <v>0</v>
      </c>
    </row>
    <row r="156" spans="1:10">
      <c r="A156" s="6">
        <v>30</v>
      </c>
      <c r="B156" s="7" t="s">
        <v>82</v>
      </c>
      <c r="C156" s="6" t="s">
        <v>81</v>
      </c>
      <c r="D156" s="8">
        <f>ROUND( 8,2 )</f>
        <v>8</v>
      </c>
      <c r="E156" s="6" t="s">
        <v>83</v>
      </c>
      <c r="F156" s="7" t="s">
        <v>21</v>
      </c>
      <c r="G156" s="9">
        <v>0</v>
      </c>
      <c r="H156" s="8">
        <f>ROUND( D$156*G156,2 )</f>
        <v>0</v>
      </c>
    </row>
    <row r="157" spans="1:10">
      <c r="F157" s="7" t="s">
        <v>22</v>
      </c>
      <c r="G157" s="9">
        <v>0</v>
      </c>
      <c r="I157" s="8">
        <f>ROUND( D$156*G157,0 )</f>
        <v>0</v>
      </c>
    </row>
    <row r="158" spans="1:10">
      <c r="F158" s="7" t="s">
        <v>23</v>
      </c>
      <c r="G158" s="9">
        <v>0</v>
      </c>
      <c r="J158" s="8">
        <f>ROUND( D$156*G158,2 )</f>
        <v>0</v>
      </c>
    </row>
    <row r="161" spans="1:10">
      <c r="A161" s="6">
        <v>31</v>
      </c>
      <c r="B161" s="7" t="s">
        <v>85</v>
      </c>
      <c r="C161" s="6" t="s">
        <v>84</v>
      </c>
      <c r="D161" s="8">
        <f>ROUND( 8,2 )</f>
        <v>8</v>
      </c>
      <c r="E161" s="6" t="s">
        <v>83</v>
      </c>
      <c r="F161" s="7" t="s">
        <v>21</v>
      </c>
      <c r="G161" s="9">
        <v>0</v>
      </c>
      <c r="H161" s="8">
        <f>ROUND( D$161*G161,2 )</f>
        <v>0</v>
      </c>
    </row>
    <row r="162" spans="1:10">
      <c r="F162" s="7" t="s">
        <v>22</v>
      </c>
      <c r="G162" s="9">
        <v>0</v>
      </c>
      <c r="I162" s="8">
        <f>ROUND( D$161*G162,0 )</f>
        <v>0</v>
      </c>
    </row>
    <row r="163" spans="1:10">
      <c r="F163" s="7" t="s">
        <v>23</v>
      </c>
      <c r="G163" s="9">
        <v>0</v>
      </c>
      <c r="J163" s="8">
        <f>ROUND( D$161*G163,2 )</f>
        <v>0</v>
      </c>
    </row>
    <row r="166" spans="1:10">
      <c r="A166" s="6">
        <v>32</v>
      </c>
      <c r="B166" s="7" t="s">
        <v>87</v>
      </c>
      <c r="C166" s="6" t="s">
        <v>86</v>
      </c>
      <c r="D166" s="8">
        <f>ROUND( 8,2 )</f>
        <v>8</v>
      </c>
      <c r="E166" s="6" t="s">
        <v>83</v>
      </c>
      <c r="F166" s="7" t="s">
        <v>21</v>
      </c>
      <c r="G166" s="9">
        <v>0</v>
      </c>
      <c r="H166" s="8">
        <f>ROUND( D$166*G166,2 )</f>
        <v>0</v>
      </c>
    </row>
    <row r="167" spans="1:10">
      <c r="F167" s="7" t="s">
        <v>22</v>
      </c>
      <c r="G167" s="9">
        <v>0</v>
      </c>
      <c r="I167" s="8">
        <f>ROUND( D$166*G167,0 )</f>
        <v>0</v>
      </c>
    </row>
    <row r="168" spans="1:10">
      <c r="F168" s="7" t="s">
        <v>23</v>
      </c>
      <c r="G168" s="9">
        <v>0</v>
      </c>
      <c r="J168" s="8">
        <f>ROUND( D$166*G168,2 )</f>
        <v>0</v>
      </c>
    </row>
    <row r="171" spans="1:10">
      <c r="A171" s="6">
        <v>33</v>
      </c>
      <c r="B171" s="7" t="s">
        <v>89</v>
      </c>
      <c r="C171" s="6" t="s">
        <v>88</v>
      </c>
      <c r="D171" s="8">
        <f>ROUND( 4,2 )</f>
        <v>4</v>
      </c>
      <c r="E171" s="6" t="s">
        <v>83</v>
      </c>
      <c r="F171" s="7" t="s">
        <v>21</v>
      </c>
      <c r="G171" s="9">
        <v>0</v>
      </c>
      <c r="H171" s="8">
        <f>ROUND( D$171*G171,2 )</f>
        <v>0</v>
      </c>
    </row>
    <row r="172" spans="1:10">
      <c r="F172" s="7" t="s">
        <v>22</v>
      </c>
      <c r="G172" s="9">
        <v>0</v>
      </c>
      <c r="I172" s="8">
        <f>ROUND( D$171*G172,0 )</f>
        <v>0</v>
      </c>
    </row>
    <row r="173" spans="1:10">
      <c r="F173" s="7" t="s">
        <v>23</v>
      </c>
      <c r="G173" s="9">
        <v>0</v>
      </c>
      <c r="J173" s="8">
        <f>ROUND( D$171*G173,2 )</f>
        <v>0</v>
      </c>
    </row>
    <row r="176" spans="1:10">
      <c r="A176" s="6">
        <v>34</v>
      </c>
      <c r="B176" s="7" t="s">
        <v>91</v>
      </c>
      <c r="C176" s="6" t="s">
        <v>90</v>
      </c>
      <c r="D176" s="8">
        <f>ROUND( 4,2 )</f>
        <v>4</v>
      </c>
      <c r="E176" s="6" t="s">
        <v>83</v>
      </c>
      <c r="F176" s="7" t="s">
        <v>21</v>
      </c>
      <c r="G176" s="9">
        <v>0</v>
      </c>
      <c r="H176" s="8">
        <f>ROUND( D$176*G176,2 )</f>
        <v>0</v>
      </c>
    </row>
    <row r="177" spans="1:10">
      <c r="F177" s="7" t="s">
        <v>22</v>
      </c>
      <c r="G177" s="9">
        <v>0</v>
      </c>
      <c r="I177" s="8">
        <f>ROUND( D$176*G177,0 )</f>
        <v>0</v>
      </c>
    </row>
    <row r="178" spans="1:10">
      <c r="F178" s="7" t="s">
        <v>23</v>
      </c>
      <c r="G178" s="9">
        <v>0</v>
      </c>
      <c r="J178" s="8">
        <f>ROUND( D$176*G178,2 )</f>
        <v>0</v>
      </c>
    </row>
    <row r="181" spans="1:10">
      <c r="A181" s="6">
        <v>35</v>
      </c>
      <c r="B181" s="7" t="s">
        <v>93</v>
      </c>
      <c r="C181" s="6" t="s">
        <v>92</v>
      </c>
      <c r="D181" s="8">
        <f>ROUND( 4,2 )</f>
        <v>4</v>
      </c>
      <c r="E181" s="6" t="s">
        <v>83</v>
      </c>
      <c r="F181" s="7" t="s">
        <v>21</v>
      </c>
      <c r="G181" s="9">
        <v>0</v>
      </c>
      <c r="H181" s="8">
        <f>ROUND( D$181*G181,2 )</f>
        <v>0</v>
      </c>
    </row>
    <row r="182" spans="1:10">
      <c r="F182" s="7" t="s">
        <v>22</v>
      </c>
      <c r="G182" s="9">
        <v>0</v>
      </c>
      <c r="I182" s="8">
        <f>ROUND( D$181*G182,0 )</f>
        <v>0</v>
      </c>
    </row>
    <row r="183" spans="1:10">
      <c r="F183" s="7" t="s">
        <v>23</v>
      </c>
      <c r="G183" s="9">
        <v>0</v>
      </c>
      <c r="J183" s="8">
        <f>ROUND( D$181*G183,2 )</f>
        <v>0</v>
      </c>
    </row>
    <row r="186" spans="1:10">
      <c r="A186" s="6">
        <v>36</v>
      </c>
      <c r="B186" s="7" t="s">
        <v>95</v>
      </c>
      <c r="C186" s="6" t="s">
        <v>94</v>
      </c>
      <c r="D186" s="8">
        <f>ROUND( 4,2 )</f>
        <v>4</v>
      </c>
      <c r="E186" s="6" t="s">
        <v>83</v>
      </c>
      <c r="F186" s="7" t="s">
        <v>21</v>
      </c>
      <c r="G186" s="9">
        <v>0</v>
      </c>
      <c r="H186" s="8">
        <f>ROUND( D$186*G186,2 )</f>
        <v>0</v>
      </c>
    </row>
    <row r="187" spans="1:10">
      <c r="F187" s="7" t="s">
        <v>22</v>
      </c>
      <c r="G187" s="9">
        <v>0</v>
      </c>
      <c r="I187" s="8">
        <f>ROUND( D$186*G187,0 )</f>
        <v>0</v>
      </c>
    </row>
    <row r="188" spans="1:10">
      <c r="F188" s="7" t="s">
        <v>23</v>
      </c>
      <c r="G188" s="9">
        <v>0</v>
      </c>
      <c r="J188" s="8">
        <f>ROUND( D$186*G188,2 )</f>
        <v>0</v>
      </c>
    </row>
    <row r="191" spans="1:10">
      <c r="A191" s="6">
        <v>37</v>
      </c>
      <c r="B191" s="7" t="s">
        <v>97</v>
      </c>
      <c r="C191" s="6" t="s">
        <v>96</v>
      </c>
      <c r="D191" s="8">
        <f>ROUND( 1,2 )</f>
        <v>1</v>
      </c>
      <c r="E191" s="6" t="s">
        <v>30</v>
      </c>
      <c r="F191" s="7" t="s">
        <v>21</v>
      </c>
      <c r="G191" s="9">
        <v>0</v>
      </c>
      <c r="H191" s="8">
        <f>ROUND( D$191*G191,0 )</f>
        <v>0</v>
      </c>
    </row>
    <row r="192" spans="1:10">
      <c r="F192" s="7" t="s">
        <v>22</v>
      </c>
      <c r="G192" s="9">
        <v>0</v>
      </c>
      <c r="I192" s="8">
        <f>ROUND( D$191*G192,2 )</f>
        <v>0</v>
      </c>
    </row>
    <row r="193" spans="1:10">
      <c r="F193" s="7" t="s">
        <v>23</v>
      </c>
      <c r="G193" s="9">
        <v>0</v>
      </c>
      <c r="J193" s="8">
        <f>ROUND( D$191*G193,2 )</f>
        <v>0</v>
      </c>
    </row>
    <row r="195" spans="1:10" ht="15.75" thickBot="1"/>
    <row r="196" spans="1:10" ht="15.75">
      <c r="A196" s="5"/>
      <c r="H196" s="10">
        <f>ROUND( SUM(H10:H195),0 )</f>
        <v>0</v>
      </c>
      <c r="I196" s="10">
        <f>ROUND( SUM(I10:I195),0 )</f>
        <v>0</v>
      </c>
      <c r="J196" s="10">
        <f>ROUND( SUM(J10:J195),2 )</f>
        <v>0</v>
      </c>
    </row>
    <row r="197" spans="1:10" ht="15.75">
      <c r="A197" s="5" t="s">
        <v>98</v>
      </c>
    </row>
    <row r="199" spans="1:10">
      <c r="A199" s="6">
        <v>1</v>
      </c>
      <c r="B199" s="7" t="s">
        <v>100</v>
      </c>
      <c r="C199" s="6" t="s">
        <v>99</v>
      </c>
      <c r="D199" s="8">
        <f>ROUND( 30,2 )</f>
        <v>30</v>
      </c>
      <c r="E199" s="6" t="s">
        <v>20</v>
      </c>
      <c r="F199" s="7" t="s">
        <v>21</v>
      </c>
      <c r="G199" s="9">
        <v>0</v>
      </c>
      <c r="H199" s="8">
        <f>ROUND( D$199*G199,0 )</f>
        <v>0</v>
      </c>
    </row>
    <row r="200" spans="1:10">
      <c r="F200" s="7" t="s">
        <v>22</v>
      </c>
      <c r="G200" s="9">
        <v>0</v>
      </c>
      <c r="I200" s="8">
        <f>ROUND( D$199*G200,0 )</f>
        <v>0</v>
      </c>
    </row>
    <row r="201" spans="1:10">
      <c r="F201" s="7" t="s">
        <v>23</v>
      </c>
      <c r="G201" s="9">
        <v>0</v>
      </c>
      <c r="J201" s="8">
        <f>ROUND( D$199*G201,0 )</f>
        <v>0</v>
      </c>
    </row>
    <row r="204" spans="1:10">
      <c r="A204" s="6">
        <v>2</v>
      </c>
      <c r="B204" s="7" t="s">
        <v>102</v>
      </c>
      <c r="C204" s="6" t="s">
        <v>101</v>
      </c>
      <c r="D204" s="8">
        <f>ROUND( 7,2 )</f>
        <v>7</v>
      </c>
      <c r="E204" s="6" t="s">
        <v>20</v>
      </c>
      <c r="F204" s="7" t="s">
        <v>21</v>
      </c>
      <c r="G204" s="9">
        <v>0</v>
      </c>
      <c r="H204" s="8">
        <f>ROUND( D$204*G204,0 )</f>
        <v>0</v>
      </c>
    </row>
    <row r="205" spans="1:10">
      <c r="F205" s="7" t="s">
        <v>22</v>
      </c>
      <c r="G205" s="9">
        <v>0</v>
      </c>
      <c r="I205" s="8">
        <f>ROUND( D$204*G205,0 )</f>
        <v>0</v>
      </c>
    </row>
    <row r="206" spans="1:10">
      <c r="F206" s="7" t="s">
        <v>23</v>
      </c>
      <c r="G206" s="9">
        <v>0</v>
      </c>
      <c r="J206" s="8">
        <f>ROUND( D$204*G206,0 )</f>
        <v>0</v>
      </c>
    </row>
    <row r="209" spans="1:10">
      <c r="A209" s="6">
        <v>3</v>
      </c>
      <c r="B209" s="7" t="s">
        <v>104</v>
      </c>
      <c r="C209" s="6" t="s">
        <v>103</v>
      </c>
      <c r="D209" s="8">
        <f>ROUND( 1,2 )</f>
        <v>1</v>
      </c>
      <c r="E209" s="6" t="s">
        <v>30</v>
      </c>
      <c r="F209" s="7" t="s">
        <v>21</v>
      </c>
      <c r="G209" s="9">
        <v>0</v>
      </c>
      <c r="H209" s="8">
        <f>ROUND( D$209*G209,0 )</f>
        <v>0</v>
      </c>
    </row>
    <row r="210" spans="1:10">
      <c r="F210" s="7" t="s">
        <v>22</v>
      </c>
      <c r="G210" s="9">
        <v>0</v>
      </c>
      <c r="I210" s="8">
        <f>ROUND( D$209*G210,0 )</f>
        <v>0</v>
      </c>
    </row>
    <row r="211" spans="1:10">
      <c r="F211" s="7" t="s">
        <v>23</v>
      </c>
      <c r="G211" s="9">
        <v>0</v>
      </c>
      <c r="J211" s="8">
        <f>ROUND( D$209*G211,0 )</f>
        <v>0</v>
      </c>
    </row>
    <row r="214" spans="1:10">
      <c r="A214" s="6">
        <v>4</v>
      </c>
      <c r="B214" s="7" t="s">
        <v>106</v>
      </c>
      <c r="C214" s="6" t="s">
        <v>105</v>
      </c>
      <c r="D214" s="8">
        <f>ROUND( 1,2 )</f>
        <v>1</v>
      </c>
      <c r="E214" s="6" t="s">
        <v>30</v>
      </c>
      <c r="F214" s="7" t="s">
        <v>21</v>
      </c>
      <c r="G214" s="9">
        <v>0</v>
      </c>
      <c r="H214" s="8">
        <f>ROUND( D$214*G214,0 )</f>
        <v>0</v>
      </c>
    </row>
    <row r="215" spans="1:10">
      <c r="F215" s="7" t="s">
        <v>22</v>
      </c>
      <c r="G215" s="9">
        <v>0</v>
      </c>
      <c r="I215" s="8">
        <f>ROUND( D$214*G215,0 )</f>
        <v>0</v>
      </c>
    </row>
    <row r="216" spans="1:10">
      <c r="F216" s="7" t="s">
        <v>23</v>
      </c>
      <c r="G216" s="9">
        <v>0</v>
      </c>
      <c r="J216" s="8">
        <f>ROUND( D$214*G216,0 )</f>
        <v>0</v>
      </c>
    </row>
    <row r="219" spans="1:10">
      <c r="A219" s="6">
        <v>5</v>
      </c>
      <c r="B219" s="7" t="s">
        <v>108</v>
      </c>
      <c r="C219" s="6" t="s">
        <v>107</v>
      </c>
      <c r="D219" s="8">
        <f>ROUND( 3,2 )</f>
        <v>3</v>
      </c>
      <c r="E219" s="6" t="s">
        <v>30</v>
      </c>
      <c r="F219" s="7" t="s">
        <v>21</v>
      </c>
      <c r="G219" s="9">
        <v>0</v>
      </c>
      <c r="H219" s="8">
        <f>ROUND( D$219*G219,0 )</f>
        <v>0</v>
      </c>
    </row>
    <row r="220" spans="1:10">
      <c r="F220" s="7" t="s">
        <v>22</v>
      </c>
      <c r="G220" s="9">
        <v>0</v>
      </c>
      <c r="I220" s="8">
        <f>ROUND( D$219*G220,0 )</f>
        <v>0</v>
      </c>
    </row>
    <row r="221" spans="1:10">
      <c r="F221" s="7" t="s">
        <v>23</v>
      </c>
      <c r="G221" s="9">
        <v>0</v>
      </c>
      <c r="J221" s="8">
        <f>ROUND( D$219*G221,0 )</f>
        <v>0</v>
      </c>
    </row>
    <row r="224" spans="1:10">
      <c r="A224" s="6">
        <v>6</v>
      </c>
      <c r="B224" s="7" t="s">
        <v>110</v>
      </c>
      <c r="C224" s="6" t="s">
        <v>109</v>
      </c>
      <c r="D224" s="8">
        <f>ROUND( 1,2 )</f>
        <v>1</v>
      </c>
      <c r="E224" s="6" t="s">
        <v>30</v>
      </c>
      <c r="F224" s="7" t="s">
        <v>21</v>
      </c>
      <c r="G224" s="9">
        <v>0</v>
      </c>
      <c r="H224" s="8">
        <f>ROUND( D$224*G224,0 )</f>
        <v>0</v>
      </c>
    </row>
    <row r="225" spans="1:10">
      <c r="F225" s="7" t="s">
        <v>22</v>
      </c>
      <c r="G225" s="9">
        <v>0</v>
      </c>
      <c r="I225" s="8">
        <f>ROUND( D$224*G225,0 )</f>
        <v>0</v>
      </c>
    </row>
    <row r="226" spans="1:10">
      <c r="F226" s="7" t="s">
        <v>23</v>
      </c>
      <c r="G226" s="9">
        <v>0</v>
      </c>
      <c r="J226" s="8">
        <f>ROUND( D$224*G226,0 )</f>
        <v>0</v>
      </c>
    </row>
    <row r="229" spans="1:10">
      <c r="A229" s="6">
        <v>7</v>
      </c>
      <c r="B229" s="7" t="s">
        <v>112</v>
      </c>
      <c r="C229" s="6" t="s">
        <v>111</v>
      </c>
      <c r="D229" s="8">
        <f>ROUND( 1,2 )</f>
        <v>1</v>
      </c>
      <c r="E229" s="6" t="s">
        <v>30</v>
      </c>
      <c r="F229" s="7" t="s">
        <v>21</v>
      </c>
      <c r="G229" s="9">
        <v>0</v>
      </c>
      <c r="H229" s="8">
        <f>ROUND( D$229*G229,0 )</f>
        <v>0</v>
      </c>
    </row>
    <row r="230" spans="1:10">
      <c r="F230" s="7" t="s">
        <v>22</v>
      </c>
      <c r="G230" s="9">
        <v>0</v>
      </c>
      <c r="I230" s="8">
        <f>ROUND( D$229*G230,0 )</f>
        <v>0</v>
      </c>
    </row>
    <row r="231" spans="1:10">
      <c r="F231" s="7" t="s">
        <v>23</v>
      </c>
      <c r="G231" s="9">
        <v>0</v>
      </c>
      <c r="J231" s="8">
        <f>ROUND( D$229*G231,2 )</f>
        <v>0</v>
      </c>
    </row>
    <row r="234" spans="1:10">
      <c r="A234" s="6">
        <v>8</v>
      </c>
      <c r="B234" s="7" t="s">
        <v>114</v>
      </c>
      <c r="C234" s="6" t="s">
        <v>113</v>
      </c>
      <c r="D234" s="8">
        <f>ROUND( 2,2 )</f>
        <v>2</v>
      </c>
      <c r="E234" s="6" t="s">
        <v>30</v>
      </c>
      <c r="F234" s="7" t="s">
        <v>21</v>
      </c>
      <c r="G234" s="9">
        <v>0</v>
      </c>
      <c r="H234" s="8">
        <f>ROUND( D$234*G234,0 )</f>
        <v>0</v>
      </c>
    </row>
    <row r="235" spans="1:10">
      <c r="F235" s="7" t="s">
        <v>22</v>
      </c>
      <c r="G235" s="9">
        <v>0</v>
      </c>
      <c r="I235" s="8">
        <f>ROUND( D$234*G235,0 )</f>
        <v>0</v>
      </c>
    </row>
    <row r="236" spans="1:10">
      <c r="F236" s="7" t="s">
        <v>23</v>
      </c>
      <c r="G236" s="9">
        <v>0</v>
      </c>
      <c r="J236" s="8">
        <f>ROUND( D$234*G236,2 )</f>
        <v>0</v>
      </c>
    </row>
    <row r="239" spans="1:10">
      <c r="A239" s="6">
        <v>9</v>
      </c>
      <c r="B239" s="7" t="s">
        <v>116</v>
      </c>
      <c r="C239" s="6" t="s">
        <v>115</v>
      </c>
      <c r="D239" s="8">
        <f>ROUND( 5,2 )</f>
        <v>5</v>
      </c>
      <c r="E239" s="6" t="s">
        <v>20</v>
      </c>
      <c r="F239" s="7" t="s">
        <v>21</v>
      </c>
      <c r="G239" s="9">
        <v>0</v>
      </c>
      <c r="H239" s="8">
        <f>ROUND( D$239*G239,0 )</f>
        <v>0</v>
      </c>
    </row>
    <row r="240" spans="1:10">
      <c r="F240" s="7" t="s">
        <v>22</v>
      </c>
      <c r="G240" s="9">
        <v>0</v>
      </c>
      <c r="I240" s="8">
        <f>ROUND( D$239*G240,0 )</f>
        <v>0</v>
      </c>
    </row>
    <row r="241" spans="1:10">
      <c r="F241" s="7" t="s">
        <v>23</v>
      </c>
      <c r="G241" s="9">
        <v>0</v>
      </c>
      <c r="J241" s="8">
        <f>ROUND( D$239*G241,2 )</f>
        <v>0</v>
      </c>
    </row>
    <row r="244" spans="1:10">
      <c r="A244" s="6">
        <v>10</v>
      </c>
      <c r="B244" s="7" t="s">
        <v>118</v>
      </c>
      <c r="C244" s="6" t="s">
        <v>117</v>
      </c>
      <c r="D244" s="8">
        <f>ROUND( 17,2 )</f>
        <v>17</v>
      </c>
      <c r="E244" s="6" t="s">
        <v>20</v>
      </c>
      <c r="F244" s="7" t="s">
        <v>21</v>
      </c>
      <c r="G244" s="9">
        <v>0</v>
      </c>
      <c r="H244" s="8">
        <f>ROUND( D$244*G244,0 )</f>
        <v>0</v>
      </c>
    </row>
    <row r="245" spans="1:10">
      <c r="F245" s="7" t="s">
        <v>22</v>
      </c>
      <c r="G245" s="9">
        <v>0</v>
      </c>
      <c r="I245" s="8">
        <f>ROUND( D$244*G245,0 )</f>
        <v>0</v>
      </c>
    </row>
    <row r="246" spans="1:10">
      <c r="F246" s="7" t="s">
        <v>23</v>
      </c>
      <c r="G246" s="9">
        <v>0</v>
      </c>
      <c r="J246" s="8">
        <f>ROUND( D$244*G246,2 )</f>
        <v>0</v>
      </c>
    </row>
    <row r="249" spans="1:10">
      <c r="A249" s="6">
        <v>11</v>
      </c>
      <c r="B249" s="7" t="s">
        <v>120</v>
      </c>
      <c r="C249" s="6" t="s">
        <v>119</v>
      </c>
      <c r="D249" s="8">
        <f>ROUND( 38,2 )</f>
        <v>38</v>
      </c>
      <c r="E249" s="6" t="s">
        <v>20</v>
      </c>
      <c r="F249" s="7" t="s">
        <v>21</v>
      </c>
      <c r="G249" s="9">
        <v>0</v>
      </c>
      <c r="H249" s="8">
        <f>ROUND( D$249*G249,0 )</f>
        <v>0</v>
      </c>
    </row>
    <row r="250" spans="1:10">
      <c r="F250" s="7" t="s">
        <v>22</v>
      </c>
      <c r="G250" s="9">
        <v>0</v>
      </c>
      <c r="I250" s="8">
        <f>ROUND( D$249*G250,0 )</f>
        <v>0</v>
      </c>
    </row>
    <row r="251" spans="1:10">
      <c r="F251" s="7" t="s">
        <v>23</v>
      </c>
      <c r="G251" s="9">
        <v>0</v>
      </c>
      <c r="J251" s="8">
        <f>ROUND( D$249*G251,2 )</f>
        <v>0</v>
      </c>
    </row>
    <row r="254" spans="1:10">
      <c r="A254" s="6">
        <v>12</v>
      </c>
      <c r="B254" s="7" t="s">
        <v>122</v>
      </c>
      <c r="C254" s="6" t="s">
        <v>121</v>
      </c>
      <c r="D254" s="11">
        <f>ROUND( 235,0 )</f>
        <v>235</v>
      </c>
      <c r="E254" s="6" t="s">
        <v>20</v>
      </c>
      <c r="F254" s="7" t="s">
        <v>21</v>
      </c>
      <c r="G254" s="9">
        <v>0</v>
      </c>
      <c r="H254" s="8">
        <f>ROUND( D$254*G254,0 )</f>
        <v>0</v>
      </c>
    </row>
    <row r="255" spans="1:10">
      <c r="F255" s="7" t="s">
        <v>22</v>
      </c>
      <c r="G255" s="9">
        <v>0</v>
      </c>
      <c r="I255" s="8">
        <f>ROUND( D$254*G255,0 )</f>
        <v>0</v>
      </c>
    </row>
    <row r="256" spans="1:10">
      <c r="F256" s="7" t="s">
        <v>23</v>
      </c>
      <c r="G256" s="9">
        <v>0</v>
      </c>
      <c r="J256" s="8">
        <f>ROUND( D$254*G256,2 )</f>
        <v>0</v>
      </c>
    </row>
    <row r="259" spans="1:10">
      <c r="A259" s="6">
        <v>13</v>
      </c>
      <c r="B259" s="7" t="s">
        <v>124</v>
      </c>
      <c r="C259" s="6" t="s">
        <v>123</v>
      </c>
      <c r="D259" s="8">
        <f>ROUND( 75,2 )</f>
        <v>75</v>
      </c>
      <c r="E259" s="6" t="s">
        <v>20</v>
      </c>
      <c r="F259" s="7" t="s">
        <v>21</v>
      </c>
      <c r="G259" s="9">
        <v>0</v>
      </c>
      <c r="H259" s="8">
        <f>ROUND( D$259*G259,0 )</f>
        <v>0</v>
      </c>
    </row>
    <row r="260" spans="1:10">
      <c r="F260" s="7" t="s">
        <v>22</v>
      </c>
      <c r="G260" s="9">
        <v>0</v>
      </c>
      <c r="I260" s="8">
        <f>ROUND( D$259*G260,0 )</f>
        <v>0</v>
      </c>
    </row>
    <row r="261" spans="1:10">
      <c r="F261" s="7" t="s">
        <v>23</v>
      </c>
      <c r="G261" s="9">
        <v>0</v>
      </c>
      <c r="J261" s="8">
        <f>ROUND( D$259*G261,2 )</f>
        <v>0</v>
      </c>
    </row>
    <row r="264" spans="1:10">
      <c r="A264" s="6">
        <v>14</v>
      </c>
      <c r="B264" s="7" t="s">
        <v>126</v>
      </c>
      <c r="C264" s="6" t="s">
        <v>125</v>
      </c>
      <c r="D264" s="8">
        <f>ROUND( 20,2 )</f>
        <v>20</v>
      </c>
      <c r="E264" s="6" t="s">
        <v>20</v>
      </c>
      <c r="F264" s="7" t="s">
        <v>21</v>
      </c>
      <c r="G264" s="9">
        <v>0</v>
      </c>
      <c r="H264" s="8">
        <f>ROUND( D$264*G264,0 )</f>
        <v>0</v>
      </c>
    </row>
    <row r="265" spans="1:10">
      <c r="F265" s="7" t="s">
        <v>22</v>
      </c>
      <c r="G265" s="9">
        <v>0</v>
      </c>
      <c r="I265" s="8">
        <f>ROUND( D$264*G265,0 )</f>
        <v>0</v>
      </c>
    </row>
    <row r="266" spans="1:10">
      <c r="F266" s="7" t="s">
        <v>23</v>
      </c>
      <c r="G266" s="9">
        <v>0</v>
      </c>
      <c r="J266" s="8">
        <f>ROUND( D$264*G266,2 )</f>
        <v>0</v>
      </c>
    </row>
    <row r="269" spans="1:10">
      <c r="A269" s="6">
        <v>15</v>
      </c>
      <c r="B269" s="7" t="s">
        <v>128</v>
      </c>
      <c r="C269" s="6" t="s">
        <v>127</v>
      </c>
      <c r="D269" s="8">
        <f>ROUND( 40,2 )</f>
        <v>40</v>
      </c>
      <c r="E269" s="6" t="s">
        <v>20</v>
      </c>
      <c r="F269" s="7" t="s">
        <v>21</v>
      </c>
      <c r="G269" s="9">
        <v>0</v>
      </c>
      <c r="H269" s="8">
        <f>ROUND( D$269*G269,0 )</f>
        <v>0</v>
      </c>
    </row>
    <row r="270" spans="1:10">
      <c r="F270" s="7" t="s">
        <v>22</v>
      </c>
      <c r="G270" s="9">
        <v>0</v>
      </c>
      <c r="I270" s="8">
        <f>ROUND( D$269*G270,0 )</f>
        <v>0</v>
      </c>
    </row>
    <row r="271" spans="1:10">
      <c r="F271" s="7" t="s">
        <v>23</v>
      </c>
      <c r="G271" s="9">
        <v>0</v>
      </c>
      <c r="J271" s="8">
        <f>ROUND( D$269*G271,2 )</f>
        <v>0</v>
      </c>
    </row>
    <row r="274" spans="1:10">
      <c r="A274" s="6">
        <v>16</v>
      </c>
      <c r="B274" s="7" t="s">
        <v>130</v>
      </c>
      <c r="C274" s="6" t="s">
        <v>129</v>
      </c>
      <c r="D274" s="8">
        <f>ROUND( 30,2 )</f>
        <v>30</v>
      </c>
      <c r="E274" s="6" t="s">
        <v>20</v>
      </c>
      <c r="F274" s="7" t="s">
        <v>21</v>
      </c>
      <c r="G274" s="9">
        <v>0</v>
      </c>
      <c r="H274" s="8">
        <f>ROUND( D$274*G274,0 )</f>
        <v>0</v>
      </c>
    </row>
    <row r="275" spans="1:10">
      <c r="F275" s="7" t="s">
        <v>22</v>
      </c>
      <c r="G275" s="9">
        <v>0</v>
      </c>
      <c r="I275" s="8">
        <f>ROUND( D$274*G275,0 )</f>
        <v>0</v>
      </c>
    </row>
    <row r="276" spans="1:10">
      <c r="F276" s="7" t="s">
        <v>23</v>
      </c>
      <c r="G276" s="9">
        <v>0</v>
      </c>
      <c r="J276" s="8">
        <f>ROUND( D$274*G276,2 )</f>
        <v>0</v>
      </c>
    </row>
    <row r="279" spans="1:10">
      <c r="A279" s="6">
        <v>17</v>
      </c>
      <c r="B279" s="7" t="s">
        <v>132</v>
      </c>
      <c r="C279" s="6" t="s">
        <v>131</v>
      </c>
      <c r="D279" s="8">
        <f>ROUND( 80,2 )</f>
        <v>80</v>
      </c>
      <c r="E279" s="6" t="s">
        <v>20</v>
      </c>
      <c r="F279" s="7" t="s">
        <v>21</v>
      </c>
      <c r="G279" s="9">
        <v>0</v>
      </c>
      <c r="H279" s="8">
        <f>ROUND( D$279*G279,0 )</f>
        <v>0</v>
      </c>
    </row>
    <row r="280" spans="1:10">
      <c r="F280" s="7" t="s">
        <v>22</v>
      </c>
      <c r="G280" s="9">
        <v>0</v>
      </c>
      <c r="I280" s="8">
        <f>ROUND( D$279*G280,0 )</f>
        <v>0</v>
      </c>
    </row>
    <row r="281" spans="1:10">
      <c r="F281" s="7" t="s">
        <v>23</v>
      </c>
      <c r="G281" s="9">
        <v>0</v>
      </c>
      <c r="J281" s="8">
        <f>ROUND( D$279*G281,2 )</f>
        <v>0</v>
      </c>
    </row>
    <row r="284" spans="1:10">
      <c r="A284" s="6">
        <v>18</v>
      </c>
      <c r="B284" s="7" t="s">
        <v>134</v>
      </c>
      <c r="C284" s="6" t="s">
        <v>133</v>
      </c>
      <c r="D284" s="8">
        <f>ROUND( 30,2 )</f>
        <v>30</v>
      </c>
      <c r="E284" s="6" t="s">
        <v>20</v>
      </c>
      <c r="F284" s="7" t="s">
        <v>21</v>
      </c>
      <c r="G284" s="9">
        <v>0</v>
      </c>
      <c r="H284" s="8">
        <f>ROUND( D$284*G284,0 )</f>
        <v>0</v>
      </c>
    </row>
    <row r="285" spans="1:10">
      <c r="F285" s="7" t="s">
        <v>22</v>
      </c>
      <c r="G285" s="9">
        <v>0</v>
      </c>
      <c r="I285" s="8">
        <f>ROUND( D$284*G285,0 )</f>
        <v>0</v>
      </c>
    </row>
    <row r="286" spans="1:10">
      <c r="F286" s="7" t="s">
        <v>23</v>
      </c>
      <c r="G286" s="9">
        <v>0</v>
      </c>
      <c r="J286" s="8">
        <f>ROUND( D$284*G286,2 )</f>
        <v>0</v>
      </c>
    </row>
    <row r="289" spans="1:10">
      <c r="A289" s="6">
        <v>19</v>
      </c>
      <c r="B289" s="7" t="s">
        <v>136</v>
      </c>
      <c r="C289" s="6" t="s">
        <v>135</v>
      </c>
      <c r="D289" s="8">
        <f>ROUND( 40,2 )</f>
        <v>40</v>
      </c>
      <c r="E289" s="6" t="s">
        <v>20</v>
      </c>
      <c r="F289" s="7" t="s">
        <v>21</v>
      </c>
      <c r="G289" s="9">
        <v>0</v>
      </c>
      <c r="H289" s="8">
        <f>ROUND( D$289*G289,0 )</f>
        <v>0</v>
      </c>
    </row>
    <row r="290" spans="1:10">
      <c r="F290" s="7" t="s">
        <v>22</v>
      </c>
      <c r="G290" s="9">
        <v>0</v>
      </c>
      <c r="I290" s="8">
        <f>ROUND( D$289*G290,0 )</f>
        <v>0</v>
      </c>
    </row>
    <row r="291" spans="1:10">
      <c r="F291" s="7" t="s">
        <v>23</v>
      </c>
      <c r="G291" s="9">
        <v>0</v>
      </c>
      <c r="J291" s="8">
        <f>ROUND( D$289*G291,2 )</f>
        <v>0</v>
      </c>
    </row>
    <row r="294" spans="1:10">
      <c r="A294" s="6">
        <v>20</v>
      </c>
      <c r="B294" s="7" t="s">
        <v>138</v>
      </c>
      <c r="C294" s="6" t="s">
        <v>137</v>
      </c>
      <c r="D294" s="8">
        <f>ROUND( 2,2 )</f>
        <v>2</v>
      </c>
      <c r="E294" s="6" t="s">
        <v>20</v>
      </c>
      <c r="F294" s="7" t="s">
        <v>21</v>
      </c>
      <c r="G294" s="9">
        <v>0</v>
      </c>
      <c r="H294" s="8">
        <f>ROUND( D$294*G294,0 )</f>
        <v>0</v>
      </c>
    </row>
    <row r="295" spans="1:10">
      <c r="F295" s="7" t="s">
        <v>22</v>
      </c>
      <c r="G295" s="9">
        <v>0</v>
      </c>
      <c r="I295" s="8">
        <f>ROUND( D$294*G295,0 )</f>
        <v>0</v>
      </c>
    </row>
    <row r="296" spans="1:10">
      <c r="F296" s="7" t="s">
        <v>23</v>
      </c>
      <c r="G296" s="9">
        <v>0</v>
      </c>
      <c r="J296" s="8">
        <f>ROUND( D$294*G296,2 )</f>
        <v>0</v>
      </c>
    </row>
    <row r="299" spans="1:10">
      <c r="A299" s="6">
        <v>21</v>
      </c>
      <c r="B299" s="7" t="s">
        <v>140</v>
      </c>
      <c r="C299" s="6" t="s">
        <v>139</v>
      </c>
      <c r="D299" s="8">
        <f>ROUND( 8,2 )</f>
        <v>8</v>
      </c>
      <c r="E299" s="6" t="s">
        <v>20</v>
      </c>
      <c r="F299" s="7" t="s">
        <v>21</v>
      </c>
      <c r="G299" s="9">
        <v>0</v>
      </c>
      <c r="H299" s="8">
        <f>ROUND( D$299*G299,0 )</f>
        <v>0</v>
      </c>
    </row>
    <row r="300" spans="1:10">
      <c r="F300" s="7" t="s">
        <v>22</v>
      </c>
      <c r="G300" s="9">
        <v>0</v>
      </c>
      <c r="I300" s="8">
        <f>ROUND( D$299*G300,0 )</f>
        <v>0</v>
      </c>
    </row>
    <row r="301" spans="1:10">
      <c r="F301" s="7" t="s">
        <v>23</v>
      </c>
      <c r="G301" s="9">
        <v>0</v>
      </c>
      <c r="J301" s="8">
        <f>ROUND( D$299*G301,2 )</f>
        <v>0</v>
      </c>
    </row>
    <row r="304" spans="1:10">
      <c r="A304" s="6">
        <v>22</v>
      </c>
      <c r="B304" s="7" t="s">
        <v>142</v>
      </c>
      <c r="C304" s="6" t="s">
        <v>141</v>
      </c>
      <c r="D304" s="8">
        <f>ROUND( 8,2 )</f>
        <v>8</v>
      </c>
      <c r="E304" s="6" t="s">
        <v>20</v>
      </c>
      <c r="F304" s="7" t="s">
        <v>21</v>
      </c>
      <c r="G304" s="9">
        <v>0</v>
      </c>
      <c r="H304" s="8">
        <f>ROUND( D$304*G304,0 )</f>
        <v>0</v>
      </c>
    </row>
    <row r="305" spans="1:10">
      <c r="F305" s="7" t="s">
        <v>22</v>
      </c>
      <c r="G305" s="9">
        <v>0</v>
      </c>
      <c r="I305" s="8">
        <f>ROUND( D$304*G305,0 )</f>
        <v>0</v>
      </c>
    </row>
    <row r="306" spans="1:10">
      <c r="F306" s="7" t="s">
        <v>23</v>
      </c>
      <c r="G306" s="9">
        <v>0</v>
      </c>
      <c r="J306" s="8">
        <f>ROUND( D$304*G306,2 )</f>
        <v>0</v>
      </c>
    </row>
    <row r="309" spans="1:10">
      <c r="A309" s="6">
        <v>23</v>
      </c>
      <c r="B309" s="7" t="s">
        <v>144</v>
      </c>
      <c r="C309" s="6" t="s">
        <v>143</v>
      </c>
      <c r="D309" s="11">
        <f>ROUND( 155,0 )</f>
        <v>155</v>
      </c>
      <c r="E309" s="6" t="s">
        <v>20</v>
      </c>
      <c r="F309" s="7" t="s">
        <v>21</v>
      </c>
      <c r="G309" s="9">
        <v>0</v>
      </c>
      <c r="H309" s="8">
        <f>ROUND( D$309*G309,0 )</f>
        <v>0</v>
      </c>
    </row>
    <row r="310" spans="1:10">
      <c r="F310" s="7" t="s">
        <v>22</v>
      </c>
      <c r="G310" s="9">
        <v>0</v>
      </c>
      <c r="I310" s="8">
        <f>ROUND( D$309*G310,0 )</f>
        <v>0</v>
      </c>
    </row>
    <row r="311" spans="1:10">
      <c r="F311" s="7" t="s">
        <v>23</v>
      </c>
      <c r="G311" s="9">
        <v>0</v>
      </c>
      <c r="J311" s="8">
        <f>ROUND( D$309*G311,2 )</f>
        <v>0</v>
      </c>
    </row>
    <row r="314" spans="1:10">
      <c r="A314" s="6">
        <v>24</v>
      </c>
      <c r="B314" s="7" t="s">
        <v>146</v>
      </c>
      <c r="C314" s="6" t="s">
        <v>145</v>
      </c>
      <c r="D314" s="8">
        <f>ROUND( 45,2 )</f>
        <v>45</v>
      </c>
      <c r="E314" s="6" t="s">
        <v>20</v>
      </c>
      <c r="F314" s="7" t="s">
        <v>21</v>
      </c>
      <c r="G314" s="9">
        <v>0</v>
      </c>
      <c r="H314" s="8">
        <f>ROUND( D$314*G314,0 )</f>
        <v>0</v>
      </c>
    </row>
    <row r="315" spans="1:10">
      <c r="F315" s="7" t="s">
        <v>22</v>
      </c>
      <c r="G315" s="9">
        <v>0</v>
      </c>
      <c r="I315" s="8">
        <f>ROUND( D$314*G315,0 )</f>
        <v>0</v>
      </c>
    </row>
    <row r="316" spans="1:10">
      <c r="F316" s="7" t="s">
        <v>23</v>
      </c>
      <c r="G316" s="9">
        <v>0</v>
      </c>
      <c r="J316" s="8">
        <f>ROUND( D$314*G316,2 )</f>
        <v>0</v>
      </c>
    </row>
    <row r="319" spans="1:10">
      <c r="A319" s="6">
        <v>25</v>
      </c>
      <c r="B319" s="7" t="s">
        <v>148</v>
      </c>
      <c r="C319" s="6" t="s">
        <v>147</v>
      </c>
      <c r="D319" s="8">
        <f>ROUND( 20,2 )</f>
        <v>20</v>
      </c>
      <c r="E319" s="6" t="s">
        <v>20</v>
      </c>
      <c r="F319" s="7" t="s">
        <v>21</v>
      </c>
      <c r="G319" s="9">
        <v>0</v>
      </c>
      <c r="H319" s="8">
        <f>ROUND( D$319*G319,0 )</f>
        <v>0</v>
      </c>
    </row>
    <row r="320" spans="1:10">
      <c r="F320" s="7" t="s">
        <v>22</v>
      </c>
      <c r="G320" s="9">
        <v>0</v>
      </c>
      <c r="I320" s="8">
        <f>ROUND( D$319*G320,0 )</f>
        <v>0</v>
      </c>
    </row>
    <row r="321" spans="1:10">
      <c r="F321" s="7" t="s">
        <v>23</v>
      </c>
      <c r="G321" s="9">
        <v>0</v>
      </c>
      <c r="J321" s="8">
        <f>ROUND( D$319*G321,2 )</f>
        <v>0</v>
      </c>
    </row>
    <row r="324" spans="1:10">
      <c r="A324" s="6">
        <v>26</v>
      </c>
      <c r="B324" s="7" t="s">
        <v>150</v>
      </c>
      <c r="C324" s="6" t="s">
        <v>149</v>
      </c>
      <c r="D324" s="8">
        <f>ROUND( 5,2 )</f>
        <v>5</v>
      </c>
      <c r="E324" s="6" t="s">
        <v>20</v>
      </c>
      <c r="F324" s="7" t="s">
        <v>21</v>
      </c>
      <c r="G324" s="9">
        <v>0</v>
      </c>
      <c r="H324" s="8">
        <f>ROUND( D$324*G324,0 )</f>
        <v>0</v>
      </c>
    </row>
    <row r="325" spans="1:10">
      <c r="F325" s="7" t="s">
        <v>22</v>
      </c>
      <c r="G325" s="9">
        <v>0</v>
      </c>
      <c r="I325" s="8">
        <f>ROUND( D$324*G325,0 )</f>
        <v>0</v>
      </c>
    </row>
    <row r="326" spans="1:10">
      <c r="F326" s="7" t="s">
        <v>23</v>
      </c>
      <c r="G326" s="9">
        <v>0</v>
      </c>
      <c r="J326" s="8">
        <f>ROUND( D$324*G326,2 )</f>
        <v>0</v>
      </c>
    </row>
    <row r="329" spans="1:10">
      <c r="A329" s="6">
        <v>27</v>
      </c>
      <c r="B329" s="7" t="s">
        <v>152</v>
      </c>
      <c r="C329" s="6" t="s">
        <v>151</v>
      </c>
      <c r="D329" s="8">
        <f>ROUND( 7,2 )</f>
        <v>7</v>
      </c>
      <c r="E329" s="6" t="s">
        <v>20</v>
      </c>
      <c r="F329" s="7" t="s">
        <v>21</v>
      </c>
      <c r="G329" s="9">
        <v>0</v>
      </c>
      <c r="H329" s="8">
        <f>ROUND( D$329*G329,0 )</f>
        <v>0</v>
      </c>
    </row>
    <row r="330" spans="1:10">
      <c r="F330" s="7" t="s">
        <v>22</v>
      </c>
      <c r="G330" s="9">
        <v>0</v>
      </c>
      <c r="I330" s="8">
        <f>ROUND( D$329*G330,0 )</f>
        <v>0</v>
      </c>
    </row>
    <row r="331" spans="1:10">
      <c r="F331" s="7" t="s">
        <v>23</v>
      </c>
      <c r="G331" s="9">
        <v>0</v>
      </c>
      <c r="J331" s="8">
        <f>ROUND( D$329*G331,2 )</f>
        <v>0</v>
      </c>
    </row>
    <row r="334" spans="1:10">
      <c r="A334" s="6">
        <v>28</v>
      </c>
      <c r="B334" s="7" t="s">
        <v>154</v>
      </c>
      <c r="C334" s="6" t="s">
        <v>153</v>
      </c>
      <c r="D334" s="8">
        <f>ROUND( 35,2 )</f>
        <v>35</v>
      </c>
      <c r="E334" s="6" t="s">
        <v>20</v>
      </c>
      <c r="F334" s="7" t="s">
        <v>21</v>
      </c>
      <c r="G334" s="9">
        <v>0</v>
      </c>
      <c r="H334" s="8">
        <f>ROUND( D$334*G334,0 )</f>
        <v>0</v>
      </c>
    </row>
    <row r="335" spans="1:10">
      <c r="F335" s="7" t="s">
        <v>22</v>
      </c>
      <c r="G335" s="9">
        <v>0</v>
      </c>
      <c r="I335" s="8">
        <f>ROUND( D$334*G335,0 )</f>
        <v>0</v>
      </c>
    </row>
    <row r="336" spans="1:10">
      <c r="F336" s="7" t="s">
        <v>23</v>
      </c>
      <c r="G336" s="9">
        <v>0</v>
      </c>
      <c r="J336" s="8">
        <f>ROUND( D$334*G336,2 )</f>
        <v>0</v>
      </c>
    </row>
    <row r="339" spans="1:10">
      <c r="A339" s="6">
        <v>29</v>
      </c>
      <c r="B339" s="7" t="s">
        <v>156</v>
      </c>
      <c r="C339" s="6" t="s">
        <v>155</v>
      </c>
      <c r="D339" s="8">
        <f>ROUND( 6,2 )</f>
        <v>6</v>
      </c>
      <c r="E339" s="6" t="s">
        <v>20</v>
      </c>
      <c r="F339" s="7" t="s">
        <v>21</v>
      </c>
      <c r="G339" s="9">
        <v>0</v>
      </c>
      <c r="H339" s="8">
        <f>ROUND( D$339*G339,0 )</f>
        <v>0</v>
      </c>
    </row>
    <row r="340" spans="1:10">
      <c r="F340" s="7" t="s">
        <v>22</v>
      </c>
      <c r="G340" s="9">
        <v>0</v>
      </c>
      <c r="I340" s="8">
        <f>ROUND( D$339*G340,0 )</f>
        <v>0</v>
      </c>
    </row>
    <row r="341" spans="1:10">
      <c r="F341" s="7" t="s">
        <v>23</v>
      </c>
      <c r="G341" s="9">
        <v>0</v>
      </c>
      <c r="J341" s="8">
        <f>ROUND( D$339*G341,2 )</f>
        <v>0</v>
      </c>
    </row>
    <row r="344" spans="1:10">
      <c r="A344" s="6">
        <v>30</v>
      </c>
      <c r="B344" s="7" t="s">
        <v>158</v>
      </c>
      <c r="C344" s="6" t="s">
        <v>157</v>
      </c>
      <c r="D344" s="8">
        <f>ROUND( 2,2 )</f>
        <v>2</v>
      </c>
      <c r="E344" s="6" t="s">
        <v>20</v>
      </c>
      <c r="F344" s="7" t="s">
        <v>21</v>
      </c>
      <c r="G344" s="9">
        <v>0</v>
      </c>
      <c r="H344" s="8">
        <f>ROUND( D$344*G344,0 )</f>
        <v>0</v>
      </c>
    </row>
    <row r="345" spans="1:10">
      <c r="F345" s="7" t="s">
        <v>22</v>
      </c>
      <c r="G345" s="9">
        <v>0</v>
      </c>
      <c r="I345" s="8">
        <f>ROUND( D$344*G345,0 )</f>
        <v>0</v>
      </c>
    </row>
    <row r="346" spans="1:10">
      <c r="F346" s="7" t="s">
        <v>23</v>
      </c>
      <c r="G346" s="9">
        <v>0</v>
      </c>
      <c r="J346" s="8">
        <f>ROUND( D$344*G346,2 )</f>
        <v>0</v>
      </c>
    </row>
    <row r="349" spans="1:10">
      <c r="A349" s="6">
        <v>31</v>
      </c>
      <c r="B349" s="7" t="s">
        <v>160</v>
      </c>
      <c r="C349" s="6" t="s">
        <v>159</v>
      </c>
      <c r="D349" s="8">
        <f>ROUND( 60,2 )</f>
        <v>60</v>
      </c>
      <c r="E349" s="6" t="s">
        <v>20</v>
      </c>
      <c r="F349" s="7" t="s">
        <v>21</v>
      </c>
      <c r="G349" s="9">
        <v>0</v>
      </c>
      <c r="H349" s="8">
        <f>ROUND( D$349*G349,0 )</f>
        <v>0</v>
      </c>
    </row>
    <row r="350" spans="1:10">
      <c r="F350" s="7" t="s">
        <v>22</v>
      </c>
      <c r="G350" s="9">
        <v>0</v>
      </c>
      <c r="I350" s="8">
        <f>ROUND( D$349*G350,0 )</f>
        <v>0</v>
      </c>
    </row>
    <row r="351" spans="1:10">
      <c r="F351" s="7" t="s">
        <v>23</v>
      </c>
      <c r="G351" s="9">
        <v>0</v>
      </c>
      <c r="J351" s="8">
        <f>ROUND( D$349*G351,2 )</f>
        <v>0</v>
      </c>
    </row>
    <row r="354" spans="1:10">
      <c r="A354" s="6">
        <v>32</v>
      </c>
      <c r="B354" s="7" t="s">
        <v>162</v>
      </c>
      <c r="C354" s="6" t="s">
        <v>161</v>
      </c>
      <c r="D354" s="8">
        <f>ROUND( 10,2 )</f>
        <v>10</v>
      </c>
      <c r="E354" s="6" t="s">
        <v>20</v>
      </c>
      <c r="F354" s="7" t="s">
        <v>21</v>
      </c>
      <c r="G354" s="9">
        <v>0</v>
      </c>
      <c r="H354" s="8">
        <f>ROUND( D$354*G354,0 )</f>
        <v>0</v>
      </c>
    </row>
    <row r="355" spans="1:10">
      <c r="F355" s="7" t="s">
        <v>22</v>
      </c>
      <c r="G355" s="9">
        <v>0</v>
      </c>
      <c r="I355" s="8">
        <f>ROUND( D$354*G355,0 )</f>
        <v>0</v>
      </c>
    </row>
    <row r="356" spans="1:10">
      <c r="F356" s="7" t="s">
        <v>23</v>
      </c>
      <c r="G356" s="9">
        <v>0</v>
      </c>
      <c r="J356" s="8">
        <f>ROUND( D$354*G356,2 )</f>
        <v>0</v>
      </c>
    </row>
    <row r="359" spans="1:10">
      <c r="A359" s="6">
        <v>33</v>
      </c>
      <c r="B359" s="7" t="s">
        <v>164</v>
      </c>
      <c r="C359" s="6" t="s">
        <v>163</v>
      </c>
      <c r="D359" s="8">
        <f>ROUND( 50,2 )</f>
        <v>50</v>
      </c>
      <c r="E359" s="6" t="s">
        <v>20</v>
      </c>
      <c r="F359" s="7" t="s">
        <v>21</v>
      </c>
      <c r="G359" s="9">
        <v>0</v>
      </c>
      <c r="H359" s="8">
        <f>ROUND( D$359*G359,0 )</f>
        <v>0</v>
      </c>
    </row>
    <row r="360" spans="1:10">
      <c r="F360" s="7" t="s">
        <v>22</v>
      </c>
      <c r="G360" s="9">
        <v>0</v>
      </c>
      <c r="I360" s="8">
        <f>ROUND( D$359*G360,0 )</f>
        <v>0</v>
      </c>
    </row>
    <row r="361" spans="1:10">
      <c r="F361" s="7" t="s">
        <v>23</v>
      </c>
      <c r="G361" s="9">
        <v>0</v>
      </c>
      <c r="J361" s="8">
        <f>ROUND( D$359*G361,2 )</f>
        <v>0</v>
      </c>
    </row>
    <row r="364" spans="1:10">
      <c r="A364" s="6">
        <v>34</v>
      </c>
      <c r="B364" s="7" t="s">
        <v>166</v>
      </c>
      <c r="C364" s="6" t="s">
        <v>165</v>
      </c>
      <c r="D364" s="8">
        <f>ROUND( 12,2 )</f>
        <v>12</v>
      </c>
      <c r="E364" s="6" t="s">
        <v>20</v>
      </c>
      <c r="F364" s="7" t="s">
        <v>21</v>
      </c>
      <c r="G364" s="9">
        <v>0</v>
      </c>
      <c r="H364" s="8">
        <f>ROUND( D$364*G364,0 )</f>
        <v>0</v>
      </c>
    </row>
    <row r="365" spans="1:10">
      <c r="F365" s="7" t="s">
        <v>22</v>
      </c>
      <c r="G365" s="9">
        <v>0</v>
      </c>
      <c r="I365" s="8">
        <f>ROUND( D$364*G365,0 )</f>
        <v>0</v>
      </c>
    </row>
    <row r="366" spans="1:10">
      <c r="F366" s="7" t="s">
        <v>23</v>
      </c>
      <c r="G366" s="9">
        <v>0</v>
      </c>
      <c r="J366" s="8">
        <f>ROUND( D$364*G366,2 )</f>
        <v>0</v>
      </c>
    </row>
    <row r="369" spans="1:10">
      <c r="A369" s="6">
        <v>35</v>
      </c>
      <c r="B369" s="7" t="s">
        <v>168</v>
      </c>
      <c r="C369" s="6" t="s">
        <v>167</v>
      </c>
      <c r="D369" s="8">
        <f>ROUND( 34,2 )</f>
        <v>34</v>
      </c>
      <c r="E369" s="6" t="s">
        <v>20</v>
      </c>
      <c r="F369" s="7" t="s">
        <v>21</v>
      </c>
      <c r="G369" s="9">
        <v>0</v>
      </c>
      <c r="H369" s="8">
        <f>ROUND( D$369*G369,0 )</f>
        <v>0</v>
      </c>
    </row>
    <row r="370" spans="1:10">
      <c r="F370" s="7" t="s">
        <v>22</v>
      </c>
      <c r="G370" s="9">
        <v>0</v>
      </c>
      <c r="I370" s="8">
        <f>ROUND( D$369*G370,0 )</f>
        <v>0</v>
      </c>
    </row>
    <row r="371" spans="1:10">
      <c r="F371" s="7" t="s">
        <v>23</v>
      </c>
      <c r="G371" s="9">
        <v>0</v>
      </c>
      <c r="J371" s="8">
        <f>ROUND( D$369*G371,2 )</f>
        <v>0</v>
      </c>
    </row>
    <row r="374" spans="1:10">
      <c r="A374" s="6">
        <v>36</v>
      </c>
      <c r="B374" s="7" t="s">
        <v>170</v>
      </c>
      <c r="C374" s="6" t="s">
        <v>169</v>
      </c>
      <c r="D374" s="8">
        <f>ROUND( 9,2 )</f>
        <v>9</v>
      </c>
      <c r="E374" s="6" t="s">
        <v>30</v>
      </c>
      <c r="F374" s="7" t="s">
        <v>21</v>
      </c>
      <c r="G374" s="9">
        <v>0</v>
      </c>
      <c r="H374" s="8">
        <f>ROUND( D$374*G374,0 )</f>
        <v>0</v>
      </c>
    </row>
    <row r="375" spans="1:10">
      <c r="F375" s="7" t="s">
        <v>22</v>
      </c>
      <c r="G375" s="9">
        <v>0</v>
      </c>
      <c r="I375" s="8">
        <f>ROUND( D$374*G375,2 )</f>
        <v>0</v>
      </c>
    </row>
    <row r="376" spans="1:10">
      <c r="F376" s="7" t="s">
        <v>23</v>
      </c>
      <c r="G376" s="9">
        <v>0</v>
      </c>
      <c r="J376" s="8">
        <f>ROUND( D$374*G376,2 )</f>
        <v>0</v>
      </c>
    </row>
    <row r="379" spans="1:10">
      <c r="A379" s="6">
        <v>37</v>
      </c>
      <c r="B379" s="7" t="s">
        <v>172</v>
      </c>
      <c r="C379" s="6" t="s">
        <v>171</v>
      </c>
      <c r="D379" s="8">
        <f>ROUND( 3,2 )</f>
        <v>3</v>
      </c>
      <c r="E379" s="6" t="s">
        <v>30</v>
      </c>
      <c r="F379" s="7" t="s">
        <v>21</v>
      </c>
      <c r="G379" s="9">
        <v>0</v>
      </c>
      <c r="H379" s="8">
        <f>ROUND( D$379*G379,0 )</f>
        <v>0</v>
      </c>
    </row>
    <row r="380" spans="1:10">
      <c r="F380" s="7" t="s">
        <v>22</v>
      </c>
      <c r="G380" s="9">
        <v>0</v>
      </c>
      <c r="I380" s="8">
        <f>ROUND( D$379*G380,0 )</f>
        <v>0</v>
      </c>
    </row>
    <row r="381" spans="1:10">
      <c r="F381" s="7" t="s">
        <v>23</v>
      </c>
      <c r="G381" s="9">
        <v>0</v>
      </c>
      <c r="J381" s="8">
        <f>ROUND( D$379*G381,2 )</f>
        <v>0</v>
      </c>
    </row>
    <row r="384" spans="1:10">
      <c r="A384" s="6">
        <v>38</v>
      </c>
      <c r="B384" s="7" t="s">
        <v>174</v>
      </c>
      <c r="C384" s="6" t="s">
        <v>173</v>
      </c>
      <c r="D384" s="8">
        <f>ROUND( 5,2 )</f>
        <v>5</v>
      </c>
      <c r="E384" s="6" t="s">
        <v>30</v>
      </c>
      <c r="F384" s="7" t="s">
        <v>21</v>
      </c>
      <c r="G384" s="9">
        <v>0</v>
      </c>
      <c r="H384" s="8">
        <f>ROUND( D$384*G384,0 )</f>
        <v>0</v>
      </c>
    </row>
    <row r="385" spans="1:10">
      <c r="F385" s="7" t="s">
        <v>22</v>
      </c>
      <c r="G385" s="9">
        <v>0</v>
      </c>
      <c r="I385" s="8">
        <f>ROUND( D$384*G385,0 )</f>
        <v>0</v>
      </c>
    </row>
    <row r="386" spans="1:10">
      <c r="F386" s="7" t="s">
        <v>23</v>
      </c>
      <c r="G386" s="9">
        <v>0</v>
      </c>
      <c r="J386" s="8">
        <f>ROUND( D$384*G386,2 )</f>
        <v>0</v>
      </c>
    </row>
    <row r="389" spans="1:10">
      <c r="A389" s="6">
        <v>39</v>
      </c>
      <c r="B389" s="7" t="s">
        <v>176</v>
      </c>
      <c r="C389" s="6" t="s">
        <v>175</v>
      </c>
      <c r="D389" s="8">
        <f>ROUND( 12,2 )</f>
        <v>12</v>
      </c>
      <c r="E389" s="6" t="s">
        <v>30</v>
      </c>
      <c r="F389" s="7" t="s">
        <v>21</v>
      </c>
      <c r="G389" s="9">
        <v>0</v>
      </c>
      <c r="H389" s="8">
        <f>ROUND( D$389*G389,0 )</f>
        <v>0</v>
      </c>
    </row>
    <row r="390" spans="1:10">
      <c r="F390" s="7" t="s">
        <v>22</v>
      </c>
      <c r="G390" s="9">
        <v>0</v>
      </c>
      <c r="I390" s="8">
        <f>ROUND( D$389*G390,0 )</f>
        <v>0</v>
      </c>
    </row>
    <row r="391" spans="1:10">
      <c r="F391" s="7" t="s">
        <v>23</v>
      </c>
      <c r="G391" s="9">
        <v>0</v>
      </c>
      <c r="J391" s="8">
        <f>ROUND( D$389*G391,2 )</f>
        <v>0</v>
      </c>
    </row>
    <row r="394" spans="1:10">
      <c r="A394" s="6">
        <v>40</v>
      </c>
      <c r="B394" s="7" t="s">
        <v>178</v>
      </c>
      <c r="C394" s="6" t="s">
        <v>177</v>
      </c>
      <c r="D394" s="8">
        <f>ROUND( 1,2 )</f>
        <v>1</v>
      </c>
      <c r="E394" s="6" t="s">
        <v>30</v>
      </c>
      <c r="F394" s="7" t="s">
        <v>21</v>
      </c>
      <c r="G394" s="9">
        <v>0</v>
      </c>
      <c r="H394" s="8">
        <f>ROUND( D$394*G394,0 )</f>
        <v>0</v>
      </c>
    </row>
    <row r="395" spans="1:10">
      <c r="F395" s="7" t="s">
        <v>22</v>
      </c>
      <c r="G395" s="9">
        <v>0</v>
      </c>
      <c r="I395" s="8">
        <f>ROUND( D$394*G395,0 )</f>
        <v>0</v>
      </c>
    </row>
    <row r="396" spans="1:10">
      <c r="F396" s="7" t="s">
        <v>23</v>
      </c>
      <c r="G396" s="9">
        <v>0</v>
      </c>
      <c r="J396" s="8">
        <f>ROUND( D$394*G396,2 )</f>
        <v>0</v>
      </c>
    </row>
    <row r="399" spans="1:10">
      <c r="A399" s="6">
        <v>41</v>
      </c>
      <c r="B399" s="7" t="s">
        <v>180</v>
      </c>
      <c r="C399" s="6" t="s">
        <v>179</v>
      </c>
      <c r="D399" s="8">
        <f>ROUND( 1,2 )</f>
        <v>1</v>
      </c>
      <c r="E399" s="6" t="s">
        <v>30</v>
      </c>
      <c r="F399" s="7" t="s">
        <v>21</v>
      </c>
      <c r="G399" s="9">
        <v>0</v>
      </c>
      <c r="H399" s="8">
        <f>ROUND( D$399*G399,0 )</f>
        <v>0</v>
      </c>
    </row>
    <row r="400" spans="1:10">
      <c r="F400" s="7" t="s">
        <v>22</v>
      </c>
      <c r="G400" s="9">
        <v>0</v>
      </c>
      <c r="I400" s="8">
        <f>ROUND( D$399*G400,0 )</f>
        <v>0</v>
      </c>
    </row>
    <row r="401" spans="1:10">
      <c r="F401" s="7" t="s">
        <v>23</v>
      </c>
      <c r="G401" s="9">
        <v>0</v>
      </c>
      <c r="J401" s="8">
        <f>ROUND( D$399*G401,2 )</f>
        <v>0</v>
      </c>
    </row>
    <row r="404" spans="1:10">
      <c r="A404" s="6">
        <v>42</v>
      </c>
      <c r="B404" s="7" t="s">
        <v>182</v>
      </c>
      <c r="C404" s="6" t="s">
        <v>181</v>
      </c>
      <c r="D404" s="8">
        <f>ROUND( 4,2 )</f>
        <v>4</v>
      </c>
      <c r="E404" s="6" t="s">
        <v>30</v>
      </c>
      <c r="F404" s="7" t="s">
        <v>21</v>
      </c>
      <c r="G404" s="9">
        <v>0</v>
      </c>
      <c r="H404" s="8">
        <f>ROUND( D$404*G404,0 )</f>
        <v>0</v>
      </c>
    </row>
    <row r="405" spans="1:10">
      <c r="F405" s="7" t="s">
        <v>22</v>
      </c>
      <c r="G405" s="9">
        <v>0</v>
      </c>
      <c r="I405" s="8">
        <f>ROUND( D$404*G405,0 )</f>
        <v>0</v>
      </c>
    </row>
    <row r="406" spans="1:10">
      <c r="F406" s="7" t="s">
        <v>23</v>
      </c>
      <c r="G406" s="9">
        <v>0</v>
      </c>
      <c r="J406" s="8">
        <f>ROUND( D$404*G406,2 )</f>
        <v>0</v>
      </c>
    </row>
    <row r="409" spans="1:10">
      <c r="A409" s="6">
        <v>43</v>
      </c>
      <c r="B409" s="7" t="s">
        <v>184</v>
      </c>
      <c r="C409" s="6" t="s">
        <v>183</v>
      </c>
      <c r="D409" s="8">
        <f>ROUND( 1,2 )</f>
        <v>1</v>
      </c>
      <c r="E409" s="6" t="s">
        <v>30</v>
      </c>
      <c r="F409" s="7" t="s">
        <v>21</v>
      </c>
      <c r="G409" s="9">
        <v>0</v>
      </c>
      <c r="H409" s="8">
        <f>ROUND( D$409*G409,0 )</f>
        <v>0</v>
      </c>
    </row>
    <row r="410" spans="1:10">
      <c r="F410" s="7" t="s">
        <v>22</v>
      </c>
      <c r="G410" s="9">
        <v>0</v>
      </c>
      <c r="I410" s="8">
        <f>ROUND( D$409*G410,0 )</f>
        <v>0</v>
      </c>
    </row>
    <row r="411" spans="1:10">
      <c r="F411" s="7" t="s">
        <v>23</v>
      </c>
      <c r="G411" s="9">
        <v>0</v>
      </c>
      <c r="J411" s="8">
        <f>ROUND( D$409*G411,2 )</f>
        <v>0</v>
      </c>
    </row>
    <row r="414" spans="1:10">
      <c r="A414" s="6">
        <v>44</v>
      </c>
      <c r="B414" s="7" t="s">
        <v>186</v>
      </c>
      <c r="C414" s="6" t="s">
        <v>185</v>
      </c>
      <c r="D414" s="8">
        <f>ROUND( 1,2 )</f>
        <v>1</v>
      </c>
      <c r="E414" s="6" t="s">
        <v>30</v>
      </c>
      <c r="F414" s="7" t="s">
        <v>21</v>
      </c>
      <c r="G414" s="9">
        <v>0</v>
      </c>
      <c r="H414" s="8">
        <f>ROUND( D$414*G414,0 )</f>
        <v>0</v>
      </c>
    </row>
    <row r="415" spans="1:10">
      <c r="F415" s="7" t="s">
        <v>22</v>
      </c>
      <c r="G415" s="9">
        <v>0</v>
      </c>
      <c r="I415" s="8">
        <f>ROUND( D$414*G415,0 )</f>
        <v>0</v>
      </c>
    </row>
    <row r="416" spans="1:10">
      <c r="F416" s="7" t="s">
        <v>23</v>
      </c>
      <c r="G416" s="9">
        <v>0</v>
      </c>
      <c r="J416" s="8">
        <f>ROUND( D$414*G416,2 )</f>
        <v>0</v>
      </c>
    </row>
    <row r="419" spans="1:10">
      <c r="A419" s="6">
        <v>45</v>
      </c>
      <c r="B419" s="7" t="s">
        <v>188</v>
      </c>
      <c r="C419" s="6" t="s">
        <v>187</v>
      </c>
      <c r="D419" s="8">
        <f>ROUND( 4,2 )</f>
        <v>4</v>
      </c>
      <c r="E419" s="6" t="s">
        <v>30</v>
      </c>
      <c r="F419" s="7" t="s">
        <v>21</v>
      </c>
      <c r="G419" s="9">
        <v>0</v>
      </c>
      <c r="H419" s="8">
        <f>ROUND( D$419*G419,0 )</f>
        <v>0</v>
      </c>
    </row>
    <row r="420" spans="1:10">
      <c r="F420" s="7" t="s">
        <v>22</v>
      </c>
      <c r="G420" s="9">
        <v>0</v>
      </c>
      <c r="I420" s="8">
        <f>ROUND( D$419*G420,0 )</f>
        <v>0</v>
      </c>
    </row>
    <row r="421" spans="1:10">
      <c r="F421" s="7" t="s">
        <v>23</v>
      </c>
      <c r="G421" s="9">
        <v>0</v>
      </c>
      <c r="J421" s="8">
        <f>ROUND( D$419*G421,2 )</f>
        <v>0</v>
      </c>
    </row>
    <row r="424" spans="1:10">
      <c r="A424" s="6">
        <v>46</v>
      </c>
      <c r="B424" s="7" t="s">
        <v>190</v>
      </c>
      <c r="C424" s="6" t="s">
        <v>189</v>
      </c>
      <c r="D424" s="8">
        <f>ROUND( 5,2 )</f>
        <v>5</v>
      </c>
      <c r="E424" s="6" t="s">
        <v>30</v>
      </c>
      <c r="F424" s="7" t="s">
        <v>21</v>
      </c>
      <c r="G424" s="9">
        <v>0</v>
      </c>
      <c r="H424" s="8">
        <f>ROUND( D$424*G424,0 )</f>
        <v>0</v>
      </c>
    </row>
    <row r="425" spans="1:10">
      <c r="F425" s="7" t="s">
        <v>22</v>
      </c>
      <c r="G425" s="9">
        <v>0</v>
      </c>
      <c r="I425" s="8">
        <f>ROUND( D$424*G425,0 )</f>
        <v>0</v>
      </c>
    </row>
    <row r="426" spans="1:10">
      <c r="F426" s="7" t="s">
        <v>23</v>
      </c>
      <c r="G426" s="9">
        <v>0</v>
      </c>
      <c r="J426" s="8">
        <f>ROUND( D$424*G426,2 )</f>
        <v>0</v>
      </c>
    </row>
    <row r="429" spans="1:10">
      <c r="A429" s="6">
        <v>47</v>
      </c>
      <c r="B429" s="7" t="s">
        <v>192</v>
      </c>
      <c r="C429" s="6" t="s">
        <v>191</v>
      </c>
      <c r="D429" s="8">
        <f>ROUND( 1,2 )</f>
        <v>1</v>
      </c>
      <c r="E429" s="6" t="s">
        <v>30</v>
      </c>
      <c r="F429" s="7" t="s">
        <v>21</v>
      </c>
      <c r="G429" s="9">
        <v>0</v>
      </c>
      <c r="H429" s="8">
        <f>ROUND( D$429*G429,0 )</f>
        <v>0</v>
      </c>
    </row>
    <row r="430" spans="1:10">
      <c r="F430" s="7" t="s">
        <v>22</v>
      </c>
      <c r="G430" s="9">
        <v>0</v>
      </c>
      <c r="I430" s="8">
        <f>ROUND( D$429*G430,0 )</f>
        <v>0</v>
      </c>
    </row>
    <row r="431" spans="1:10">
      <c r="F431" s="7" t="s">
        <v>23</v>
      </c>
      <c r="G431" s="9">
        <v>0</v>
      </c>
      <c r="J431" s="8">
        <f>ROUND( D$429*G431,2 )</f>
        <v>0</v>
      </c>
    </row>
    <row r="434" spans="1:10">
      <c r="A434" s="6">
        <v>48</v>
      </c>
      <c r="B434" s="7" t="s">
        <v>194</v>
      </c>
      <c r="C434" s="6" t="s">
        <v>193</v>
      </c>
      <c r="D434" s="8">
        <f>ROUND( 2,2 )</f>
        <v>2</v>
      </c>
      <c r="E434" s="6" t="s">
        <v>30</v>
      </c>
      <c r="F434" s="7" t="s">
        <v>21</v>
      </c>
      <c r="G434" s="9">
        <v>0</v>
      </c>
      <c r="H434" s="8">
        <f>ROUND( D$434*G434,0 )</f>
        <v>0</v>
      </c>
    </row>
    <row r="435" spans="1:10">
      <c r="F435" s="7" t="s">
        <v>22</v>
      </c>
      <c r="G435" s="9">
        <v>0</v>
      </c>
      <c r="I435" s="8">
        <f>ROUND( D$434*G435,0 )</f>
        <v>0</v>
      </c>
    </row>
    <row r="436" spans="1:10">
      <c r="F436" s="7" t="s">
        <v>23</v>
      </c>
      <c r="G436" s="9">
        <v>0</v>
      </c>
      <c r="J436" s="8">
        <f>ROUND( D$434*G436,2 )</f>
        <v>0</v>
      </c>
    </row>
    <row r="439" spans="1:10">
      <c r="A439" s="6">
        <v>49</v>
      </c>
      <c r="B439" s="7" t="s">
        <v>196</v>
      </c>
      <c r="C439" s="6" t="s">
        <v>195</v>
      </c>
      <c r="D439" s="8">
        <f>ROUND( 3,2 )</f>
        <v>3</v>
      </c>
      <c r="E439" s="6" t="s">
        <v>30</v>
      </c>
      <c r="F439" s="7" t="s">
        <v>21</v>
      </c>
      <c r="G439" s="9">
        <v>0</v>
      </c>
      <c r="H439" s="8">
        <f>ROUND( D$439*G439,0 )</f>
        <v>0</v>
      </c>
    </row>
    <row r="440" spans="1:10">
      <c r="F440" s="7" t="s">
        <v>22</v>
      </c>
      <c r="G440" s="9">
        <v>0</v>
      </c>
      <c r="I440" s="8">
        <f>ROUND( D$439*G440,0 )</f>
        <v>0</v>
      </c>
    </row>
    <row r="441" spans="1:10">
      <c r="F441" s="7" t="s">
        <v>23</v>
      </c>
      <c r="G441" s="9">
        <v>0</v>
      </c>
      <c r="J441" s="8">
        <f>ROUND( D$439*G441,2 )</f>
        <v>0</v>
      </c>
    </row>
    <row r="444" spans="1:10">
      <c r="A444" s="6">
        <v>50</v>
      </c>
      <c r="B444" s="7" t="s">
        <v>198</v>
      </c>
      <c r="C444" s="6" t="s">
        <v>197</v>
      </c>
      <c r="D444" s="8">
        <f>ROUND( 1,2 )</f>
        <v>1</v>
      </c>
      <c r="E444" s="6" t="s">
        <v>30</v>
      </c>
      <c r="F444" s="7" t="s">
        <v>21</v>
      </c>
      <c r="G444" s="9">
        <v>0</v>
      </c>
      <c r="H444" s="8">
        <f>ROUND( D$444*G444,0 )</f>
        <v>0</v>
      </c>
    </row>
    <row r="445" spans="1:10">
      <c r="F445" s="7" t="s">
        <v>22</v>
      </c>
      <c r="G445" s="9">
        <v>0</v>
      </c>
      <c r="I445" s="8">
        <f>ROUND( D$444*G445,0 )</f>
        <v>0</v>
      </c>
    </row>
    <row r="446" spans="1:10">
      <c r="F446" s="7" t="s">
        <v>23</v>
      </c>
      <c r="G446" s="9">
        <v>0</v>
      </c>
      <c r="J446" s="8">
        <f>ROUND( D$444*G446,2 )</f>
        <v>0</v>
      </c>
    </row>
    <row r="449" spans="1:10">
      <c r="A449" s="6">
        <v>51</v>
      </c>
      <c r="B449" s="7" t="s">
        <v>200</v>
      </c>
      <c r="C449" s="6" t="s">
        <v>199</v>
      </c>
      <c r="D449" s="8">
        <f>ROUND( 1,2 )</f>
        <v>1</v>
      </c>
      <c r="E449" s="6" t="s">
        <v>30</v>
      </c>
      <c r="F449" s="7" t="s">
        <v>21</v>
      </c>
      <c r="G449" s="9">
        <v>0</v>
      </c>
      <c r="H449" s="8">
        <f>ROUND( D$449*G449,0 )</f>
        <v>0</v>
      </c>
    </row>
    <row r="450" spans="1:10">
      <c r="F450" s="7" t="s">
        <v>22</v>
      </c>
      <c r="G450" s="9">
        <v>0</v>
      </c>
      <c r="I450" s="8">
        <f>ROUND( D$449*G450,0 )</f>
        <v>0</v>
      </c>
    </row>
    <row r="451" spans="1:10">
      <c r="F451" s="7" t="s">
        <v>23</v>
      </c>
      <c r="G451" s="9">
        <v>0</v>
      </c>
      <c r="J451" s="8">
        <f>ROUND( D$449*G451,2 )</f>
        <v>0</v>
      </c>
    </row>
    <row r="454" spans="1:10">
      <c r="A454" s="6">
        <v>52</v>
      </c>
      <c r="B454" s="7" t="s">
        <v>202</v>
      </c>
      <c r="C454" s="6" t="s">
        <v>201</v>
      </c>
      <c r="D454" s="8">
        <f>ROUND( 1,2 )</f>
        <v>1</v>
      </c>
      <c r="E454" s="6" t="s">
        <v>30</v>
      </c>
      <c r="F454" s="7" t="s">
        <v>21</v>
      </c>
      <c r="G454" s="9">
        <v>0</v>
      </c>
      <c r="H454" s="8">
        <f>ROUND( D$454*G454,0 )</f>
        <v>0</v>
      </c>
    </row>
    <row r="455" spans="1:10">
      <c r="F455" s="7" t="s">
        <v>22</v>
      </c>
      <c r="G455" s="9">
        <v>0</v>
      </c>
      <c r="I455" s="8">
        <f>ROUND( D$454*G455,0 )</f>
        <v>0</v>
      </c>
    </row>
    <row r="456" spans="1:10">
      <c r="F456" s="7" t="s">
        <v>23</v>
      </c>
      <c r="G456" s="9">
        <v>0</v>
      </c>
      <c r="J456" s="8">
        <f>ROUND( D$454*G456,2 )</f>
        <v>0</v>
      </c>
    </row>
    <row r="459" spans="1:10">
      <c r="A459" s="6">
        <v>53</v>
      </c>
      <c r="B459" s="7" t="s">
        <v>204</v>
      </c>
      <c r="C459" s="6" t="s">
        <v>203</v>
      </c>
      <c r="D459" s="8">
        <f>ROUND( 1,2 )</f>
        <v>1</v>
      </c>
      <c r="E459" s="6" t="s">
        <v>30</v>
      </c>
      <c r="F459" s="7" t="s">
        <v>21</v>
      </c>
      <c r="G459" s="9">
        <v>0</v>
      </c>
      <c r="H459" s="8">
        <f>ROUND( D$459*G459,0 )</f>
        <v>0</v>
      </c>
    </row>
    <row r="460" spans="1:10">
      <c r="F460" s="7" t="s">
        <v>22</v>
      </c>
      <c r="G460" s="9">
        <v>0</v>
      </c>
      <c r="I460" s="8">
        <f>ROUND( D$459*G460,0 )</f>
        <v>0</v>
      </c>
    </row>
    <row r="461" spans="1:10">
      <c r="F461" s="7" t="s">
        <v>23</v>
      </c>
      <c r="G461" s="9">
        <v>0</v>
      </c>
      <c r="J461" s="8">
        <f>ROUND( D$459*G461,2 )</f>
        <v>0</v>
      </c>
    </row>
    <row r="464" spans="1:10">
      <c r="A464" s="6">
        <v>54</v>
      </c>
      <c r="B464" s="7" t="s">
        <v>206</v>
      </c>
      <c r="C464" s="6" t="s">
        <v>205</v>
      </c>
      <c r="D464" s="8">
        <f>ROUND( 1,2 )</f>
        <v>1</v>
      </c>
      <c r="E464" s="6" t="s">
        <v>30</v>
      </c>
      <c r="F464" s="7" t="s">
        <v>21</v>
      </c>
      <c r="G464" s="9">
        <v>0</v>
      </c>
      <c r="H464" s="8">
        <f>ROUND( D$464*G464,0 )</f>
        <v>0</v>
      </c>
    </row>
    <row r="465" spans="1:10">
      <c r="F465" s="7" t="s">
        <v>22</v>
      </c>
      <c r="G465" s="9">
        <v>0</v>
      </c>
      <c r="I465" s="8">
        <f>ROUND( D$464*G465,0 )</f>
        <v>0</v>
      </c>
    </row>
    <row r="466" spans="1:10">
      <c r="F466" s="7" t="s">
        <v>23</v>
      </c>
      <c r="G466" s="9">
        <v>0</v>
      </c>
      <c r="J466" s="8">
        <f>ROUND( D$464*G466,2 )</f>
        <v>0</v>
      </c>
    </row>
    <row r="469" spans="1:10">
      <c r="A469" s="6">
        <v>55</v>
      </c>
      <c r="B469" s="7" t="s">
        <v>208</v>
      </c>
      <c r="C469" s="6" t="s">
        <v>207</v>
      </c>
      <c r="D469" s="8">
        <f>ROUND( 1,2 )</f>
        <v>1</v>
      </c>
      <c r="E469" s="6" t="s">
        <v>30</v>
      </c>
      <c r="F469" s="7" t="s">
        <v>21</v>
      </c>
      <c r="G469" s="9">
        <v>0</v>
      </c>
      <c r="H469" s="8">
        <f>ROUND( D$469*G469,0 )</f>
        <v>0</v>
      </c>
    </row>
    <row r="470" spans="1:10">
      <c r="F470" s="7" t="s">
        <v>22</v>
      </c>
      <c r="G470" s="9">
        <v>0</v>
      </c>
      <c r="I470" s="8">
        <f>ROUND( D$469*G470,0 )</f>
        <v>0</v>
      </c>
    </row>
    <row r="471" spans="1:10">
      <c r="F471" s="7" t="s">
        <v>23</v>
      </c>
      <c r="G471" s="9">
        <v>0</v>
      </c>
      <c r="J471" s="8">
        <f>ROUND( D$469*G471,2 )</f>
        <v>0</v>
      </c>
    </row>
    <row r="474" spans="1:10">
      <c r="A474" s="6">
        <v>56</v>
      </c>
      <c r="B474" s="7" t="s">
        <v>210</v>
      </c>
      <c r="C474" s="6" t="s">
        <v>209</v>
      </c>
      <c r="D474" s="8">
        <f>ROUND( 1,2 )</f>
        <v>1</v>
      </c>
      <c r="E474" s="6" t="s">
        <v>30</v>
      </c>
      <c r="F474" s="7" t="s">
        <v>21</v>
      </c>
      <c r="G474" s="9">
        <v>0</v>
      </c>
      <c r="H474" s="8">
        <f>ROUND( D$474*G474,0 )</f>
        <v>0</v>
      </c>
    </row>
    <row r="475" spans="1:10">
      <c r="F475" s="7" t="s">
        <v>22</v>
      </c>
      <c r="G475" s="9">
        <v>0</v>
      </c>
      <c r="I475" s="8">
        <f>ROUND( D$474*G475,0 )</f>
        <v>0</v>
      </c>
    </row>
    <row r="476" spans="1:10">
      <c r="F476" s="7" t="s">
        <v>23</v>
      </c>
      <c r="G476" s="9">
        <v>0</v>
      </c>
      <c r="J476" s="8">
        <f>ROUND( D$474*G476,2 )</f>
        <v>0</v>
      </c>
    </row>
    <row r="479" spans="1:10">
      <c r="A479" s="6">
        <v>57</v>
      </c>
      <c r="B479" s="7" t="s">
        <v>212</v>
      </c>
      <c r="C479" s="6" t="s">
        <v>211</v>
      </c>
      <c r="D479" s="8">
        <f>ROUND( 1,2 )</f>
        <v>1</v>
      </c>
      <c r="E479" s="6" t="s">
        <v>30</v>
      </c>
      <c r="F479" s="7" t="s">
        <v>21</v>
      </c>
      <c r="G479" s="9">
        <v>0</v>
      </c>
      <c r="H479" s="8">
        <f>ROUND( D$479*G479,0 )</f>
        <v>0</v>
      </c>
    </row>
    <row r="480" spans="1:10">
      <c r="F480" s="7" t="s">
        <v>22</v>
      </c>
      <c r="G480" s="9">
        <v>0</v>
      </c>
      <c r="I480" s="8">
        <f>ROUND( D$479*G480,0 )</f>
        <v>0</v>
      </c>
    </row>
    <row r="481" spans="1:10">
      <c r="F481" s="7" t="s">
        <v>23</v>
      </c>
      <c r="G481" s="9">
        <v>0</v>
      </c>
      <c r="J481" s="8">
        <f>ROUND( D$479*G481,2 )</f>
        <v>0</v>
      </c>
    </row>
    <row r="484" spans="1:10">
      <c r="A484" s="6">
        <v>58</v>
      </c>
      <c r="B484" s="7" t="s">
        <v>214</v>
      </c>
      <c r="C484" s="6" t="s">
        <v>213</v>
      </c>
      <c r="D484" s="8">
        <f>ROUND( 1,2 )</f>
        <v>1</v>
      </c>
      <c r="E484" s="6" t="s">
        <v>30</v>
      </c>
      <c r="F484" s="7" t="s">
        <v>21</v>
      </c>
      <c r="G484" s="9">
        <v>0</v>
      </c>
      <c r="H484" s="8">
        <f>ROUND( D$484*G484,0 )</f>
        <v>0</v>
      </c>
    </row>
    <row r="485" spans="1:10">
      <c r="F485" s="7" t="s">
        <v>22</v>
      </c>
      <c r="G485" s="9">
        <v>0</v>
      </c>
      <c r="I485" s="8">
        <f>ROUND( D$484*G485,0 )</f>
        <v>0</v>
      </c>
    </row>
    <row r="486" spans="1:10">
      <c r="F486" s="7" t="s">
        <v>23</v>
      </c>
      <c r="G486" s="9">
        <v>0</v>
      </c>
      <c r="J486" s="8">
        <f>ROUND( D$484*G486,2 )</f>
        <v>0</v>
      </c>
    </row>
    <row r="489" spans="1:10">
      <c r="A489" s="6">
        <v>59</v>
      </c>
      <c r="B489" s="7" t="s">
        <v>216</v>
      </c>
      <c r="C489" s="6" t="s">
        <v>215</v>
      </c>
      <c r="D489" s="8">
        <f>ROUND( 2,2 )</f>
        <v>2</v>
      </c>
      <c r="E489" s="6" t="s">
        <v>30</v>
      </c>
      <c r="F489" s="7" t="s">
        <v>21</v>
      </c>
      <c r="G489" s="9">
        <v>0</v>
      </c>
      <c r="H489" s="8">
        <f>ROUND( D$489*G489,0 )</f>
        <v>0</v>
      </c>
    </row>
    <row r="490" spans="1:10">
      <c r="F490" s="7" t="s">
        <v>22</v>
      </c>
      <c r="G490" s="9">
        <v>0</v>
      </c>
      <c r="I490" s="8">
        <f>ROUND( D$489*G490,0 )</f>
        <v>0</v>
      </c>
    </row>
    <row r="491" spans="1:10">
      <c r="F491" s="7" t="s">
        <v>23</v>
      </c>
      <c r="G491" s="9">
        <v>0</v>
      </c>
      <c r="J491" s="8">
        <f>ROUND( D$489*G491,2 )</f>
        <v>0</v>
      </c>
    </row>
    <row r="494" spans="1:10">
      <c r="A494" s="6">
        <v>60</v>
      </c>
      <c r="B494" s="7" t="s">
        <v>218</v>
      </c>
      <c r="C494" s="6" t="s">
        <v>217</v>
      </c>
      <c r="D494" s="8">
        <f>ROUND( 1,2 )</f>
        <v>1</v>
      </c>
      <c r="E494" s="6" t="s">
        <v>30</v>
      </c>
      <c r="F494" s="7" t="s">
        <v>21</v>
      </c>
      <c r="G494" s="9">
        <v>0</v>
      </c>
      <c r="H494" s="8">
        <f>ROUND( D$494*G494,0 )</f>
        <v>0</v>
      </c>
    </row>
    <row r="495" spans="1:10">
      <c r="F495" s="7" t="s">
        <v>22</v>
      </c>
      <c r="G495" s="9">
        <v>0</v>
      </c>
      <c r="I495" s="8">
        <f>ROUND( D$494*G495,0 )</f>
        <v>0</v>
      </c>
    </row>
    <row r="496" spans="1:10">
      <c r="F496" s="7" t="s">
        <v>23</v>
      </c>
      <c r="G496" s="9">
        <v>0</v>
      </c>
      <c r="J496" s="8">
        <f>ROUND( D$494*G496,2 )</f>
        <v>0</v>
      </c>
    </row>
    <row r="499" spans="1:10">
      <c r="A499" s="6">
        <v>61</v>
      </c>
      <c r="B499" s="7" t="s">
        <v>220</v>
      </c>
      <c r="C499" s="6" t="s">
        <v>219</v>
      </c>
      <c r="D499" s="8">
        <f>ROUND( 4,2 )</f>
        <v>4</v>
      </c>
      <c r="E499" s="6" t="s">
        <v>30</v>
      </c>
      <c r="F499" s="7" t="s">
        <v>21</v>
      </c>
      <c r="G499" s="9">
        <v>0</v>
      </c>
      <c r="H499" s="8">
        <f>ROUND( D$499*G499,0 )</f>
        <v>0</v>
      </c>
    </row>
    <row r="500" spans="1:10">
      <c r="F500" s="7" t="s">
        <v>22</v>
      </c>
      <c r="G500" s="9">
        <v>0</v>
      </c>
      <c r="I500" s="8">
        <f>ROUND( D$499*G500,0 )</f>
        <v>0</v>
      </c>
    </row>
    <row r="501" spans="1:10">
      <c r="F501" s="7" t="s">
        <v>23</v>
      </c>
      <c r="G501" s="9">
        <v>0</v>
      </c>
      <c r="J501" s="8">
        <f>ROUND( D$499*G501,2 )</f>
        <v>0</v>
      </c>
    </row>
    <row r="504" spans="1:10">
      <c r="A504" s="6">
        <v>62</v>
      </c>
      <c r="B504" s="7" t="s">
        <v>222</v>
      </c>
      <c r="C504" s="6" t="s">
        <v>221</v>
      </c>
      <c r="D504" s="8">
        <f>ROUND( 12,2 )</f>
        <v>12</v>
      </c>
      <c r="E504" s="6" t="s">
        <v>30</v>
      </c>
      <c r="F504" s="7" t="s">
        <v>21</v>
      </c>
      <c r="G504" s="9">
        <v>0</v>
      </c>
      <c r="H504" s="8">
        <f>ROUND( D$504*G504,0 )</f>
        <v>0</v>
      </c>
    </row>
    <row r="505" spans="1:10">
      <c r="F505" s="7" t="s">
        <v>22</v>
      </c>
      <c r="G505" s="9">
        <v>0</v>
      </c>
      <c r="I505" s="8">
        <f>ROUND( D$504*G505,0 )</f>
        <v>0</v>
      </c>
    </row>
    <row r="506" spans="1:10">
      <c r="F506" s="7" t="s">
        <v>23</v>
      </c>
      <c r="G506" s="9">
        <v>0</v>
      </c>
      <c r="J506" s="8">
        <f>ROUND( D$504*G506,2 )</f>
        <v>0</v>
      </c>
    </row>
    <row r="509" spans="1:10">
      <c r="A509" s="6">
        <v>63</v>
      </c>
      <c r="B509" s="7" t="s">
        <v>224</v>
      </c>
      <c r="C509" s="6" t="s">
        <v>223</v>
      </c>
      <c r="D509" s="8">
        <f>ROUND( 24,2 )</f>
        <v>24</v>
      </c>
      <c r="E509" s="6" t="s">
        <v>30</v>
      </c>
      <c r="F509" s="7" t="s">
        <v>21</v>
      </c>
      <c r="G509" s="9">
        <v>0</v>
      </c>
      <c r="H509" s="8">
        <f>ROUND( D$509*G509,0 )</f>
        <v>0</v>
      </c>
    </row>
    <row r="510" spans="1:10">
      <c r="F510" s="7" t="s">
        <v>22</v>
      </c>
      <c r="G510" s="9">
        <v>0</v>
      </c>
      <c r="I510" s="8">
        <f>ROUND( D$509*G510,0 )</f>
        <v>0</v>
      </c>
    </row>
    <row r="511" spans="1:10">
      <c r="F511" s="7" t="s">
        <v>23</v>
      </c>
      <c r="G511" s="9">
        <v>0</v>
      </c>
      <c r="J511" s="8">
        <f>ROUND( D$509*G511,2 )</f>
        <v>0</v>
      </c>
    </row>
    <row r="514" spans="1:10">
      <c r="A514" s="6">
        <v>64</v>
      </c>
      <c r="B514" s="7" t="s">
        <v>226</v>
      </c>
      <c r="C514" s="6" t="s">
        <v>225</v>
      </c>
      <c r="D514" s="8">
        <f>ROUND( 12,2 )</f>
        <v>12</v>
      </c>
      <c r="E514" s="6" t="s">
        <v>30</v>
      </c>
      <c r="F514" s="7" t="s">
        <v>21</v>
      </c>
      <c r="G514" s="9">
        <v>0</v>
      </c>
      <c r="H514" s="8">
        <f>ROUND( D$514*G514,0 )</f>
        <v>0</v>
      </c>
    </row>
    <row r="515" spans="1:10">
      <c r="F515" s="7" t="s">
        <v>22</v>
      </c>
      <c r="G515" s="9">
        <v>0</v>
      </c>
      <c r="I515" s="8">
        <f>ROUND( D$514*G515,0 )</f>
        <v>0</v>
      </c>
    </row>
    <row r="516" spans="1:10">
      <c r="F516" s="7" t="s">
        <v>23</v>
      </c>
      <c r="G516" s="9">
        <v>0</v>
      </c>
      <c r="J516" s="8">
        <f>ROUND( D$514*G516,2 )</f>
        <v>0</v>
      </c>
    </row>
    <row r="519" spans="1:10">
      <c r="A519" s="6">
        <v>65</v>
      </c>
      <c r="B519" s="7" t="s">
        <v>228</v>
      </c>
      <c r="C519" s="6" t="s">
        <v>227</v>
      </c>
      <c r="D519" s="8">
        <f>ROUND( 11,2 )</f>
        <v>11</v>
      </c>
      <c r="E519" s="6" t="s">
        <v>30</v>
      </c>
      <c r="F519" s="7" t="s">
        <v>21</v>
      </c>
      <c r="G519" s="9">
        <v>0</v>
      </c>
      <c r="H519" s="8">
        <f>ROUND( D$519*G519,0 )</f>
        <v>0</v>
      </c>
    </row>
    <row r="520" spans="1:10">
      <c r="F520" s="7" t="s">
        <v>22</v>
      </c>
      <c r="G520" s="9">
        <v>0</v>
      </c>
      <c r="I520" s="8">
        <f>ROUND( D$519*G520,0 )</f>
        <v>0</v>
      </c>
    </row>
    <row r="521" spans="1:10">
      <c r="F521" s="7" t="s">
        <v>23</v>
      </c>
      <c r="G521" s="9">
        <v>0</v>
      </c>
      <c r="J521" s="8">
        <f>ROUND( D$519*G521,2 )</f>
        <v>0</v>
      </c>
    </row>
    <row r="524" spans="1:10">
      <c r="A524" s="6">
        <v>66</v>
      </c>
      <c r="B524" s="7" t="s">
        <v>230</v>
      </c>
      <c r="C524" s="6" t="s">
        <v>229</v>
      </c>
      <c r="D524" s="8">
        <f>ROUND( 10,2 )</f>
        <v>10</v>
      </c>
      <c r="E524" s="6" t="s">
        <v>30</v>
      </c>
      <c r="F524" s="7" t="s">
        <v>21</v>
      </c>
      <c r="G524" s="9">
        <v>0</v>
      </c>
      <c r="H524" s="8">
        <f>ROUND( D$524*G524,0 )</f>
        <v>0</v>
      </c>
    </row>
    <row r="525" spans="1:10">
      <c r="F525" s="7" t="s">
        <v>22</v>
      </c>
      <c r="G525" s="9">
        <v>0</v>
      </c>
      <c r="I525" s="8">
        <f>ROUND( D$524*G525,0 )</f>
        <v>0</v>
      </c>
    </row>
    <row r="526" spans="1:10">
      <c r="F526" s="7" t="s">
        <v>23</v>
      </c>
      <c r="G526" s="9">
        <v>0</v>
      </c>
      <c r="J526" s="8">
        <f>ROUND( D$524*G526,2 )</f>
        <v>0</v>
      </c>
    </row>
    <row r="529" spans="1:10">
      <c r="A529" s="6">
        <v>67</v>
      </c>
      <c r="B529" s="7" t="s">
        <v>232</v>
      </c>
      <c r="C529" s="6" t="s">
        <v>231</v>
      </c>
      <c r="D529" s="8">
        <f>ROUND( 2,2 )</f>
        <v>2</v>
      </c>
      <c r="E529" s="6" t="s">
        <v>30</v>
      </c>
      <c r="F529" s="7" t="s">
        <v>21</v>
      </c>
      <c r="G529" s="9">
        <v>0</v>
      </c>
      <c r="H529" s="8">
        <f>ROUND( D$529*G529,0 )</f>
        <v>0</v>
      </c>
    </row>
    <row r="530" spans="1:10">
      <c r="F530" s="7" t="s">
        <v>22</v>
      </c>
      <c r="G530" s="9">
        <v>0</v>
      </c>
      <c r="I530" s="8">
        <f>ROUND( D$529*G530,0 )</f>
        <v>0</v>
      </c>
    </row>
    <row r="531" spans="1:10">
      <c r="F531" s="7" t="s">
        <v>23</v>
      </c>
      <c r="G531" s="9">
        <v>0</v>
      </c>
      <c r="J531" s="8">
        <f>ROUND( D$529*G531,2 )</f>
        <v>0</v>
      </c>
    </row>
    <row r="534" spans="1:10">
      <c r="A534" s="6">
        <v>68</v>
      </c>
      <c r="B534" s="7" t="s">
        <v>234</v>
      </c>
      <c r="C534" s="6" t="s">
        <v>233</v>
      </c>
      <c r="D534" s="8">
        <f>ROUND( 4,2 )</f>
        <v>4</v>
      </c>
      <c r="E534" s="6" t="s">
        <v>30</v>
      </c>
      <c r="F534" s="7" t="s">
        <v>21</v>
      </c>
      <c r="G534" s="9">
        <v>0</v>
      </c>
      <c r="H534" s="8">
        <f>ROUND( D$534*G534,0 )</f>
        <v>0</v>
      </c>
    </row>
    <row r="535" spans="1:10">
      <c r="F535" s="7" t="s">
        <v>22</v>
      </c>
      <c r="G535" s="9">
        <v>0</v>
      </c>
      <c r="I535" s="8">
        <f>ROUND( D$534*G535,0 )</f>
        <v>0</v>
      </c>
    </row>
    <row r="536" spans="1:10">
      <c r="F536" s="7" t="s">
        <v>23</v>
      </c>
      <c r="G536" s="9">
        <v>0</v>
      </c>
      <c r="J536" s="8">
        <f>ROUND( D$534*G536,2 )</f>
        <v>0</v>
      </c>
    </row>
    <row r="539" spans="1:10">
      <c r="A539" s="6">
        <v>69</v>
      </c>
      <c r="B539" s="7" t="s">
        <v>236</v>
      </c>
      <c r="C539" s="6" t="s">
        <v>235</v>
      </c>
      <c r="D539" s="8">
        <f>ROUND( 5,2 )</f>
        <v>5</v>
      </c>
      <c r="E539" s="6" t="s">
        <v>30</v>
      </c>
      <c r="F539" s="7" t="s">
        <v>21</v>
      </c>
      <c r="G539" s="9">
        <v>0</v>
      </c>
      <c r="H539" s="8">
        <f>ROUND( D$539*G539,0 )</f>
        <v>0</v>
      </c>
    </row>
    <row r="540" spans="1:10">
      <c r="F540" s="7" t="s">
        <v>22</v>
      </c>
      <c r="G540" s="9">
        <v>0</v>
      </c>
      <c r="I540" s="8">
        <f>ROUND( D$539*G540,0 )</f>
        <v>0</v>
      </c>
    </row>
    <row r="541" spans="1:10">
      <c r="F541" s="7" t="s">
        <v>23</v>
      </c>
      <c r="G541" s="9">
        <v>0</v>
      </c>
      <c r="J541" s="8">
        <f>ROUND( D$539*G541,2 )</f>
        <v>0</v>
      </c>
    </row>
    <row r="544" spans="1:10">
      <c r="A544" s="6">
        <v>70</v>
      </c>
      <c r="B544" s="7" t="s">
        <v>224</v>
      </c>
      <c r="C544" s="6" t="s">
        <v>223</v>
      </c>
      <c r="D544" s="8">
        <f>ROUND( 9,2 )</f>
        <v>9</v>
      </c>
      <c r="E544" s="6" t="s">
        <v>30</v>
      </c>
      <c r="F544" s="7" t="s">
        <v>21</v>
      </c>
      <c r="G544" s="9">
        <v>0</v>
      </c>
      <c r="H544" s="8">
        <f>ROUND( D$544*G544,0 )</f>
        <v>0</v>
      </c>
    </row>
    <row r="545" spans="1:10">
      <c r="F545" s="7" t="s">
        <v>22</v>
      </c>
      <c r="G545" s="9">
        <v>0</v>
      </c>
      <c r="I545" s="8">
        <f>ROUND( D$544*G545,0 )</f>
        <v>0</v>
      </c>
    </row>
    <row r="546" spans="1:10">
      <c r="F546" s="7" t="s">
        <v>23</v>
      </c>
      <c r="G546" s="9">
        <v>0</v>
      </c>
      <c r="J546" s="8">
        <f>ROUND( D$544*G546,2 )</f>
        <v>0</v>
      </c>
    </row>
    <row r="549" spans="1:10">
      <c r="A549" s="6">
        <v>71</v>
      </c>
      <c r="B549" s="7" t="s">
        <v>238</v>
      </c>
      <c r="C549" s="6" t="s">
        <v>237</v>
      </c>
      <c r="D549" s="8">
        <f>ROUND( 4,2 )</f>
        <v>4</v>
      </c>
      <c r="E549" s="6" t="s">
        <v>30</v>
      </c>
      <c r="F549" s="7" t="s">
        <v>21</v>
      </c>
      <c r="G549" s="9">
        <v>0</v>
      </c>
      <c r="H549" s="8">
        <f>ROUND( D$549*G549,0 )</f>
        <v>0</v>
      </c>
    </row>
    <row r="550" spans="1:10">
      <c r="F550" s="7" t="s">
        <v>22</v>
      </c>
      <c r="G550" s="9">
        <v>0</v>
      </c>
      <c r="I550" s="8">
        <f>ROUND( D$549*G550,0 )</f>
        <v>0</v>
      </c>
    </row>
    <row r="551" spans="1:10">
      <c r="F551" s="7" t="s">
        <v>23</v>
      </c>
      <c r="G551" s="9">
        <v>0</v>
      </c>
      <c r="J551" s="8">
        <f>ROUND( D$549*G551,2 )</f>
        <v>0</v>
      </c>
    </row>
    <row r="554" spans="1:10">
      <c r="A554" s="6">
        <v>72</v>
      </c>
      <c r="B554" s="7" t="s">
        <v>186</v>
      </c>
      <c r="C554" s="6" t="s">
        <v>185</v>
      </c>
      <c r="D554" s="8">
        <f>ROUND( 1,2 )</f>
        <v>1</v>
      </c>
      <c r="E554" s="6" t="s">
        <v>30</v>
      </c>
      <c r="F554" s="7" t="s">
        <v>21</v>
      </c>
      <c r="G554" s="9">
        <v>0</v>
      </c>
      <c r="H554" s="8">
        <f>ROUND( D$554*G554,0 )</f>
        <v>0</v>
      </c>
    </row>
    <row r="555" spans="1:10">
      <c r="F555" s="7" t="s">
        <v>22</v>
      </c>
      <c r="G555" s="9">
        <v>0</v>
      </c>
      <c r="I555" s="8">
        <f>ROUND( D$554*G555,0 )</f>
        <v>0</v>
      </c>
    </row>
    <row r="556" spans="1:10">
      <c r="F556" s="7" t="s">
        <v>23</v>
      </c>
      <c r="G556" s="9">
        <v>0</v>
      </c>
      <c r="J556" s="8">
        <f>ROUND( D$554*G556,2 )</f>
        <v>0</v>
      </c>
    </row>
    <row r="559" spans="1:10">
      <c r="A559" s="6">
        <v>73</v>
      </c>
      <c r="B559" s="7" t="s">
        <v>226</v>
      </c>
      <c r="C559" s="6" t="s">
        <v>225</v>
      </c>
      <c r="D559" s="8">
        <f>ROUND( 5,2 )</f>
        <v>5</v>
      </c>
      <c r="E559" s="6" t="s">
        <v>30</v>
      </c>
      <c r="F559" s="7" t="s">
        <v>21</v>
      </c>
      <c r="G559" s="9">
        <v>0</v>
      </c>
      <c r="H559" s="8">
        <f>ROUND( D$559*G559,0 )</f>
        <v>0</v>
      </c>
    </row>
    <row r="560" spans="1:10">
      <c r="F560" s="7" t="s">
        <v>22</v>
      </c>
      <c r="G560" s="9">
        <v>0</v>
      </c>
      <c r="I560" s="8">
        <f>ROUND( D$559*G560,0 )</f>
        <v>0</v>
      </c>
    </row>
    <row r="561" spans="1:10">
      <c r="F561" s="7" t="s">
        <v>23</v>
      </c>
      <c r="G561" s="9">
        <v>0</v>
      </c>
      <c r="J561" s="8">
        <f>ROUND( D$559*G561,2 )</f>
        <v>0</v>
      </c>
    </row>
    <row r="564" spans="1:10">
      <c r="A564" s="6">
        <v>74</v>
      </c>
      <c r="B564" s="7" t="s">
        <v>240</v>
      </c>
      <c r="C564" s="6" t="s">
        <v>239</v>
      </c>
      <c r="D564" s="8">
        <f>ROUND( 1,2 )</f>
        <v>1</v>
      </c>
      <c r="E564" s="6" t="s">
        <v>30</v>
      </c>
      <c r="F564" s="7" t="s">
        <v>21</v>
      </c>
      <c r="G564" s="9">
        <v>0</v>
      </c>
      <c r="H564" s="8">
        <f>ROUND( D$564*G564,0 )</f>
        <v>0</v>
      </c>
    </row>
    <row r="565" spans="1:10">
      <c r="F565" s="7" t="s">
        <v>22</v>
      </c>
      <c r="G565" s="9">
        <v>0</v>
      </c>
      <c r="I565" s="8">
        <f>ROUND( D$564*G565,0 )</f>
        <v>0</v>
      </c>
    </row>
    <row r="566" spans="1:10">
      <c r="F566" s="7" t="s">
        <v>23</v>
      </c>
      <c r="G566" s="9">
        <v>0</v>
      </c>
      <c r="J566" s="8">
        <f>ROUND( D$564*G566,2 )</f>
        <v>0</v>
      </c>
    </row>
    <row r="569" spans="1:10">
      <c r="A569" s="6">
        <v>75</v>
      </c>
      <c r="B569" s="7" t="s">
        <v>242</v>
      </c>
      <c r="C569" s="6" t="s">
        <v>241</v>
      </c>
      <c r="D569" s="8">
        <f>ROUND( 1,2 )</f>
        <v>1</v>
      </c>
      <c r="E569" s="6" t="s">
        <v>30</v>
      </c>
      <c r="F569" s="7" t="s">
        <v>21</v>
      </c>
      <c r="G569" s="9">
        <v>0</v>
      </c>
      <c r="H569" s="8">
        <f>ROUND( D$569*G569,0 )</f>
        <v>0</v>
      </c>
    </row>
    <row r="570" spans="1:10">
      <c r="F570" s="7" t="s">
        <v>22</v>
      </c>
      <c r="G570" s="9">
        <v>0</v>
      </c>
      <c r="I570" s="8">
        <f>ROUND( D$569*G570,0 )</f>
        <v>0</v>
      </c>
    </row>
    <row r="571" spans="1:10">
      <c r="F571" s="7" t="s">
        <v>23</v>
      </c>
      <c r="G571" s="9">
        <v>0</v>
      </c>
      <c r="J571" s="8">
        <f>ROUND( D$569*G571,2 )</f>
        <v>0</v>
      </c>
    </row>
    <row r="574" spans="1:10">
      <c r="A574" s="6">
        <v>76</v>
      </c>
      <c r="B574" s="7" t="s">
        <v>224</v>
      </c>
      <c r="C574" s="6" t="s">
        <v>223</v>
      </c>
      <c r="D574" s="8">
        <f>ROUND( 2,2 )</f>
        <v>2</v>
      </c>
      <c r="E574" s="6" t="s">
        <v>30</v>
      </c>
      <c r="F574" s="7" t="s">
        <v>21</v>
      </c>
      <c r="G574" s="9">
        <v>0</v>
      </c>
      <c r="H574" s="8">
        <f>ROUND( D$574*G574,0 )</f>
        <v>0</v>
      </c>
    </row>
    <row r="575" spans="1:10">
      <c r="F575" s="7" t="s">
        <v>22</v>
      </c>
      <c r="G575" s="9">
        <v>0</v>
      </c>
      <c r="I575" s="8">
        <f>ROUND( D$574*G575,0 )</f>
        <v>0</v>
      </c>
    </row>
    <row r="576" spans="1:10">
      <c r="F576" s="7" t="s">
        <v>23</v>
      </c>
      <c r="G576" s="9">
        <v>0</v>
      </c>
      <c r="J576" s="8">
        <f>ROUND( D$574*G576,2 )</f>
        <v>0</v>
      </c>
    </row>
    <row r="579" spans="1:10">
      <c r="A579" s="6">
        <v>77</v>
      </c>
      <c r="B579" s="7" t="s">
        <v>244</v>
      </c>
      <c r="C579" s="6" t="s">
        <v>243</v>
      </c>
      <c r="D579" s="8">
        <f>ROUND( 1,2 )</f>
        <v>1</v>
      </c>
      <c r="E579" s="6" t="s">
        <v>30</v>
      </c>
      <c r="F579" s="7" t="s">
        <v>21</v>
      </c>
      <c r="G579" s="9">
        <v>0</v>
      </c>
      <c r="H579" s="8">
        <f>ROUND( D$579*G579,0 )</f>
        <v>0</v>
      </c>
    </row>
    <row r="580" spans="1:10">
      <c r="F580" s="7" t="s">
        <v>22</v>
      </c>
      <c r="G580" s="9">
        <v>0</v>
      </c>
      <c r="I580" s="8">
        <f>ROUND( D$579*G580,0 )</f>
        <v>0</v>
      </c>
    </row>
    <row r="581" spans="1:10">
      <c r="F581" s="7" t="s">
        <v>23</v>
      </c>
      <c r="G581" s="9">
        <v>0</v>
      </c>
      <c r="J581" s="8">
        <f>ROUND( D$579*G581,2 )</f>
        <v>0</v>
      </c>
    </row>
    <row r="584" spans="1:10">
      <c r="A584" s="6">
        <v>78</v>
      </c>
      <c r="B584" s="7" t="s">
        <v>246</v>
      </c>
      <c r="C584" s="6" t="s">
        <v>245</v>
      </c>
      <c r="D584" s="8">
        <f>ROUND( 4,2 )</f>
        <v>4</v>
      </c>
      <c r="E584" s="6" t="s">
        <v>30</v>
      </c>
      <c r="F584" s="7" t="s">
        <v>21</v>
      </c>
      <c r="G584" s="9">
        <v>0</v>
      </c>
      <c r="H584" s="8">
        <f>ROUND( D$584*G584,0 )</f>
        <v>0</v>
      </c>
    </row>
    <row r="585" spans="1:10">
      <c r="F585" s="7" t="s">
        <v>22</v>
      </c>
      <c r="G585" s="9">
        <v>0</v>
      </c>
      <c r="I585" s="8">
        <f>ROUND( D$584*G585,0 )</f>
        <v>0</v>
      </c>
    </row>
    <row r="586" spans="1:10">
      <c r="F586" s="7" t="s">
        <v>23</v>
      </c>
      <c r="G586" s="9">
        <v>0</v>
      </c>
      <c r="J586" s="8">
        <f>ROUND( D$584*G586,2 )</f>
        <v>0</v>
      </c>
    </row>
    <row r="589" spans="1:10">
      <c r="A589" s="6">
        <v>79</v>
      </c>
      <c r="B589" s="7" t="s">
        <v>248</v>
      </c>
      <c r="C589" s="6" t="s">
        <v>247</v>
      </c>
      <c r="D589" s="8">
        <f>ROUND( 4,2 )</f>
        <v>4</v>
      </c>
      <c r="E589" s="6" t="s">
        <v>30</v>
      </c>
      <c r="F589" s="7" t="s">
        <v>21</v>
      </c>
      <c r="G589" s="9">
        <v>0</v>
      </c>
      <c r="H589" s="8">
        <f>ROUND( D$589*G589,0 )</f>
        <v>0</v>
      </c>
    </row>
    <row r="590" spans="1:10">
      <c r="F590" s="7" t="s">
        <v>22</v>
      </c>
      <c r="G590" s="9">
        <v>0</v>
      </c>
      <c r="I590" s="8">
        <f>ROUND( D$589*G590,0 )</f>
        <v>0</v>
      </c>
    </row>
    <row r="591" spans="1:10">
      <c r="F591" s="7" t="s">
        <v>23</v>
      </c>
      <c r="G591" s="9">
        <v>0</v>
      </c>
      <c r="J591" s="8">
        <f>ROUND( D$589*G591,2 )</f>
        <v>0</v>
      </c>
    </row>
    <row r="594" spans="1:10">
      <c r="A594" s="6">
        <v>80</v>
      </c>
      <c r="B594" s="7" t="s">
        <v>224</v>
      </c>
      <c r="C594" s="6" t="s">
        <v>223</v>
      </c>
      <c r="D594" s="8">
        <f>ROUND( 8,2 )</f>
        <v>8</v>
      </c>
      <c r="E594" s="6" t="s">
        <v>30</v>
      </c>
      <c r="F594" s="7" t="s">
        <v>21</v>
      </c>
      <c r="G594" s="9">
        <v>0</v>
      </c>
      <c r="H594" s="8">
        <f>ROUND( D$594*G594,0 )</f>
        <v>0</v>
      </c>
    </row>
    <row r="595" spans="1:10">
      <c r="F595" s="7" t="s">
        <v>22</v>
      </c>
      <c r="G595" s="9">
        <v>0</v>
      </c>
      <c r="I595" s="8">
        <f>ROUND( D$594*G595,0 )</f>
        <v>0</v>
      </c>
    </row>
    <row r="596" spans="1:10">
      <c r="F596" s="7" t="s">
        <v>23</v>
      </c>
      <c r="G596" s="9">
        <v>0</v>
      </c>
      <c r="J596" s="8">
        <f>ROUND( D$594*G596,2 )</f>
        <v>0</v>
      </c>
    </row>
    <row r="599" spans="1:10">
      <c r="A599" s="6">
        <v>81</v>
      </c>
      <c r="B599" s="7" t="s">
        <v>250</v>
      </c>
      <c r="C599" s="6" t="s">
        <v>249</v>
      </c>
      <c r="D599" s="8">
        <f>ROUND( 4,2 )</f>
        <v>4</v>
      </c>
      <c r="E599" s="6" t="s">
        <v>30</v>
      </c>
      <c r="F599" s="7" t="s">
        <v>21</v>
      </c>
      <c r="G599" s="9">
        <v>0</v>
      </c>
      <c r="H599" s="8">
        <f>ROUND( D$599*G599,0 )</f>
        <v>0</v>
      </c>
    </row>
    <row r="600" spans="1:10">
      <c r="F600" s="7" t="s">
        <v>22</v>
      </c>
      <c r="G600" s="9">
        <v>0</v>
      </c>
      <c r="I600" s="8">
        <f>ROUND( D$599*G600,0 )</f>
        <v>0</v>
      </c>
    </row>
    <row r="601" spans="1:10">
      <c r="F601" s="7" t="s">
        <v>23</v>
      </c>
      <c r="G601" s="9">
        <v>0</v>
      </c>
      <c r="J601" s="8">
        <f>ROUND( D$599*G601,2 )</f>
        <v>0</v>
      </c>
    </row>
    <row r="604" spans="1:10">
      <c r="A604" s="6">
        <v>82</v>
      </c>
      <c r="B604" s="7" t="s">
        <v>224</v>
      </c>
      <c r="C604" s="6" t="s">
        <v>223</v>
      </c>
      <c r="D604" s="8">
        <f>ROUND( 1,2 )</f>
        <v>1</v>
      </c>
      <c r="E604" s="6" t="s">
        <v>30</v>
      </c>
      <c r="F604" s="7" t="s">
        <v>21</v>
      </c>
      <c r="G604" s="9">
        <v>0</v>
      </c>
      <c r="H604" s="8">
        <f>ROUND( D$604*G604,0 )</f>
        <v>0</v>
      </c>
    </row>
    <row r="605" spans="1:10">
      <c r="F605" s="7" t="s">
        <v>22</v>
      </c>
      <c r="G605" s="9">
        <v>0</v>
      </c>
      <c r="I605" s="8">
        <f>ROUND( D$604*G605,0 )</f>
        <v>0</v>
      </c>
    </row>
    <row r="606" spans="1:10">
      <c r="F606" s="7" t="s">
        <v>23</v>
      </c>
      <c r="G606" s="9">
        <v>0</v>
      </c>
      <c r="J606" s="8">
        <f>ROUND( D$604*G606,2 )</f>
        <v>0</v>
      </c>
    </row>
    <row r="609" spans="1:10">
      <c r="A609" s="6">
        <v>83</v>
      </c>
      <c r="B609" s="7" t="s">
        <v>252</v>
      </c>
      <c r="C609" s="6" t="s">
        <v>251</v>
      </c>
      <c r="D609" s="8">
        <f>ROUND( 1,2 )</f>
        <v>1</v>
      </c>
      <c r="E609" s="6" t="s">
        <v>30</v>
      </c>
      <c r="F609" s="7" t="s">
        <v>21</v>
      </c>
      <c r="G609" s="9">
        <v>0</v>
      </c>
      <c r="H609" s="8">
        <f>ROUND( D$609*G609,0 )</f>
        <v>0</v>
      </c>
    </row>
    <row r="610" spans="1:10">
      <c r="F610" s="7" t="s">
        <v>22</v>
      </c>
      <c r="G610" s="9">
        <v>0</v>
      </c>
      <c r="I610" s="8">
        <f>ROUND( D$609*G610,0 )</f>
        <v>0</v>
      </c>
    </row>
    <row r="611" spans="1:10">
      <c r="F611" s="7" t="s">
        <v>23</v>
      </c>
      <c r="G611" s="9">
        <v>0</v>
      </c>
      <c r="J611" s="8">
        <f>ROUND( D$609*G611,2 )</f>
        <v>0</v>
      </c>
    </row>
    <row r="614" spans="1:10">
      <c r="A614" s="6">
        <v>84</v>
      </c>
      <c r="B614" s="7" t="s">
        <v>254</v>
      </c>
      <c r="C614" s="6" t="s">
        <v>253</v>
      </c>
      <c r="D614" s="8">
        <f>ROUND( 1,2 )</f>
        <v>1</v>
      </c>
      <c r="E614" s="6" t="s">
        <v>30</v>
      </c>
      <c r="F614" s="7" t="s">
        <v>21</v>
      </c>
      <c r="G614" s="9">
        <v>0</v>
      </c>
      <c r="H614" s="8">
        <f>ROUND( D$614*G614,0 )</f>
        <v>0</v>
      </c>
    </row>
    <row r="615" spans="1:10">
      <c r="F615" s="7" t="s">
        <v>22</v>
      </c>
      <c r="G615" s="9">
        <v>0</v>
      </c>
      <c r="I615" s="8">
        <f>ROUND( D$614*G615,0 )</f>
        <v>0</v>
      </c>
    </row>
    <row r="616" spans="1:10">
      <c r="F616" s="7" t="s">
        <v>23</v>
      </c>
      <c r="G616" s="9">
        <v>0</v>
      </c>
      <c r="J616" s="8">
        <f>ROUND( D$614*G616,2 )</f>
        <v>0</v>
      </c>
    </row>
    <row r="619" spans="1:10">
      <c r="A619" s="6">
        <v>85</v>
      </c>
      <c r="B619" s="7" t="s">
        <v>256</v>
      </c>
      <c r="C619" s="6" t="s">
        <v>255</v>
      </c>
      <c r="D619" s="8">
        <f>ROUND( 1,2 )</f>
        <v>1</v>
      </c>
      <c r="E619" s="6" t="s">
        <v>30</v>
      </c>
      <c r="F619" s="7" t="s">
        <v>21</v>
      </c>
      <c r="G619" s="9">
        <v>0</v>
      </c>
      <c r="H619" s="8">
        <f>ROUND( D$619*G619,0 )</f>
        <v>0</v>
      </c>
    </row>
    <row r="620" spans="1:10">
      <c r="F620" s="7" t="s">
        <v>22</v>
      </c>
      <c r="G620" s="9">
        <v>0</v>
      </c>
      <c r="I620" s="8">
        <f>ROUND( D$619*G620,0 )</f>
        <v>0</v>
      </c>
    </row>
    <row r="621" spans="1:10">
      <c r="F621" s="7" t="s">
        <v>23</v>
      </c>
      <c r="G621" s="9">
        <v>0</v>
      </c>
      <c r="J621" s="8">
        <f>ROUND( D$619*G621,2 )</f>
        <v>0</v>
      </c>
    </row>
    <row r="624" spans="1:10">
      <c r="A624" s="6">
        <v>86</v>
      </c>
      <c r="B624" s="7" t="s">
        <v>258</v>
      </c>
      <c r="C624" s="6" t="s">
        <v>257</v>
      </c>
      <c r="D624" s="8">
        <f>ROUND( 1,2 )</f>
        <v>1</v>
      </c>
      <c r="E624" s="6" t="s">
        <v>30</v>
      </c>
      <c r="F624" s="7" t="s">
        <v>21</v>
      </c>
      <c r="G624" s="9">
        <v>0</v>
      </c>
      <c r="H624" s="8">
        <f>ROUND( D$624*G624,0 )</f>
        <v>0</v>
      </c>
    </row>
    <row r="625" spans="1:10">
      <c r="F625" s="7" t="s">
        <v>22</v>
      </c>
      <c r="G625" s="9">
        <v>0</v>
      </c>
      <c r="I625" s="8">
        <f>ROUND( D$624*G625,0 )</f>
        <v>0</v>
      </c>
    </row>
    <row r="626" spans="1:10">
      <c r="F626" s="7" t="s">
        <v>23</v>
      </c>
      <c r="G626" s="9">
        <v>0</v>
      </c>
      <c r="J626" s="8">
        <f>ROUND( D$624*G626,2 )</f>
        <v>0</v>
      </c>
    </row>
    <row r="629" spans="1:10">
      <c r="A629" s="6">
        <v>87</v>
      </c>
      <c r="B629" s="7" t="s">
        <v>238</v>
      </c>
      <c r="C629" s="6" t="s">
        <v>237</v>
      </c>
      <c r="D629" s="8">
        <f>ROUND( 3,2 )</f>
        <v>3</v>
      </c>
      <c r="E629" s="6" t="s">
        <v>30</v>
      </c>
      <c r="F629" s="7" t="s">
        <v>21</v>
      </c>
      <c r="G629" s="9">
        <v>0</v>
      </c>
      <c r="H629" s="8">
        <f>ROUND( D$629*G629,0 )</f>
        <v>0</v>
      </c>
    </row>
    <row r="630" spans="1:10">
      <c r="F630" s="7" t="s">
        <v>22</v>
      </c>
      <c r="G630" s="9">
        <v>0</v>
      </c>
      <c r="I630" s="8">
        <f>ROUND( D$629*G630,0 )</f>
        <v>0</v>
      </c>
    </row>
    <row r="631" spans="1:10">
      <c r="F631" s="7" t="s">
        <v>23</v>
      </c>
      <c r="G631" s="9">
        <v>0</v>
      </c>
      <c r="J631" s="8">
        <f>ROUND( D$629*G631,2 )</f>
        <v>0</v>
      </c>
    </row>
    <row r="634" spans="1:10">
      <c r="A634" s="6">
        <v>88</v>
      </c>
      <c r="B634" s="7" t="s">
        <v>224</v>
      </c>
      <c r="C634" s="6" t="s">
        <v>223</v>
      </c>
      <c r="D634" s="8">
        <f>ROUND( 6,2 )</f>
        <v>6</v>
      </c>
      <c r="E634" s="6" t="s">
        <v>30</v>
      </c>
      <c r="F634" s="7" t="s">
        <v>21</v>
      </c>
      <c r="G634" s="9">
        <v>0</v>
      </c>
      <c r="H634" s="8">
        <f>ROUND( D$634*G634,0 )</f>
        <v>0</v>
      </c>
    </row>
    <row r="635" spans="1:10">
      <c r="F635" s="7" t="s">
        <v>22</v>
      </c>
      <c r="G635" s="9">
        <v>0</v>
      </c>
      <c r="I635" s="8">
        <f>ROUND( D$634*G635,0 )</f>
        <v>0</v>
      </c>
    </row>
    <row r="636" spans="1:10">
      <c r="F636" s="7" t="s">
        <v>23</v>
      </c>
      <c r="G636" s="9">
        <v>0</v>
      </c>
      <c r="J636" s="8">
        <f>ROUND( D$634*G636,2 )</f>
        <v>0</v>
      </c>
    </row>
    <row r="639" spans="1:10">
      <c r="A639" s="6">
        <v>89</v>
      </c>
      <c r="B639" s="7" t="s">
        <v>226</v>
      </c>
      <c r="C639" s="6" t="s">
        <v>225</v>
      </c>
      <c r="D639" s="8">
        <f>ROUND( 3,2 )</f>
        <v>3</v>
      </c>
      <c r="E639" s="6" t="s">
        <v>30</v>
      </c>
      <c r="F639" s="7" t="s">
        <v>21</v>
      </c>
      <c r="G639" s="9">
        <v>0</v>
      </c>
      <c r="H639" s="8">
        <f>ROUND( D$639*G639,0 )</f>
        <v>0</v>
      </c>
    </row>
    <row r="640" spans="1:10">
      <c r="F640" s="7" t="s">
        <v>22</v>
      </c>
      <c r="G640" s="9">
        <v>0</v>
      </c>
      <c r="I640" s="8">
        <f>ROUND( D$639*G640,0 )</f>
        <v>0</v>
      </c>
    </row>
    <row r="641" spans="1:10">
      <c r="F641" s="7" t="s">
        <v>23</v>
      </c>
      <c r="G641" s="9">
        <v>0</v>
      </c>
      <c r="J641" s="8">
        <f>ROUND( D$639*G641,2 )</f>
        <v>0</v>
      </c>
    </row>
    <row r="644" spans="1:10">
      <c r="A644" s="6">
        <v>90</v>
      </c>
      <c r="B644" s="7" t="s">
        <v>260</v>
      </c>
      <c r="C644" s="6" t="s">
        <v>259</v>
      </c>
      <c r="D644" s="8">
        <f>ROUND( 1,2 )</f>
        <v>1</v>
      </c>
      <c r="E644" s="6" t="s">
        <v>30</v>
      </c>
      <c r="F644" s="7" t="s">
        <v>21</v>
      </c>
      <c r="G644" s="9">
        <v>0</v>
      </c>
      <c r="H644" s="8">
        <f>ROUND( D$644*G644,0 )</f>
        <v>0</v>
      </c>
    </row>
    <row r="645" spans="1:10">
      <c r="F645" s="7" t="s">
        <v>22</v>
      </c>
      <c r="G645" s="9">
        <v>0</v>
      </c>
      <c r="I645" s="8">
        <f>ROUND( D$644*G645,0 )</f>
        <v>0</v>
      </c>
    </row>
    <row r="646" spans="1:10">
      <c r="F646" s="7" t="s">
        <v>23</v>
      </c>
      <c r="G646" s="9">
        <v>0</v>
      </c>
      <c r="J646" s="8">
        <f>ROUND( D$644*G646,2 )</f>
        <v>0</v>
      </c>
    </row>
    <row r="649" spans="1:10">
      <c r="A649" s="6">
        <v>91</v>
      </c>
      <c r="B649" s="7" t="s">
        <v>262</v>
      </c>
      <c r="C649" s="6" t="s">
        <v>261</v>
      </c>
      <c r="D649" s="8">
        <f>ROUND( 1,2 )</f>
        <v>1</v>
      </c>
      <c r="E649" s="6" t="s">
        <v>30</v>
      </c>
      <c r="F649" s="7" t="s">
        <v>21</v>
      </c>
      <c r="G649" s="9">
        <v>0</v>
      </c>
      <c r="H649" s="8">
        <f>ROUND( D$649*G649,0 )</f>
        <v>0</v>
      </c>
    </row>
    <row r="650" spans="1:10">
      <c r="F650" s="7" t="s">
        <v>22</v>
      </c>
      <c r="G650" s="9">
        <v>0</v>
      </c>
      <c r="I650" s="8">
        <f>ROUND( D$649*G650,0 )</f>
        <v>0</v>
      </c>
    </row>
    <row r="651" spans="1:10">
      <c r="F651" s="7" t="s">
        <v>23</v>
      </c>
      <c r="G651" s="9">
        <v>0</v>
      </c>
      <c r="J651" s="8">
        <f>ROUND( D$649*G651,2 )</f>
        <v>0</v>
      </c>
    </row>
    <row r="654" spans="1:10">
      <c r="A654" s="6">
        <v>92</v>
      </c>
      <c r="B654" s="7" t="s">
        <v>224</v>
      </c>
      <c r="C654" s="6" t="s">
        <v>223</v>
      </c>
      <c r="D654" s="8">
        <f>ROUND( 2,2 )</f>
        <v>2</v>
      </c>
      <c r="E654" s="6" t="s">
        <v>30</v>
      </c>
      <c r="F654" s="7" t="s">
        <v>21</v>
      </c>
      <c r="G654" s="9">
        <v>0</v>
      </c>
      <c r="H654" s="8">
        <f>ROUND( D$654*G654,0 )</f>
        <v>0</v>
      </c>
    </row>
    <row r="655" spans="1:10">
      <c r="F655" s="7" t="s">
        <v>22</v>
      </c>
      <c r="G655" s="9">
        <v>0</v>
      </c>
      <c r="I655" s="8">
        <f>ROUND( D$654*G655,0 )</f>
        <v>0</v>
      </c>
    </row>
    <row r="656" spans="1:10">
      <c r="F656" s="7" t="s">
        <v>23</v>
      </c>
      <c r="G656" s="9">
        <v>0</v>
      </c>
      <c r="J656" s="8">
        <f>ROUND( D$654*G656,2 )</f>
        <v>0</v>
      </c>
    </row>
    <row r="659" spans="1:10">
      <c r="A659" s="6">
        <v>93</v>
      </c>
      <c r="B659" s="7" t="s">
        <v>264</v>
      </c>
      <c r="C659" s="6" t="s">
        <v>263</v>
      </c>
      <c r="D659" s="8">
        <f>ROUND( 1,2 )</f>
        <v>1</v>
      </c>
      <c r="E659" s="6" t="s">
        <v>30</v>
      </c>
      <c r="F659" s="7" t="s">
        <v>21</v>
      </c>
      <c r="G659" s="9">
        <v>0</v>
      </c>
      <c r="H659" s="8">
        <f>ROUND( D$659*G659,0 )</f>
        <v>0</v>
      </c>
    </row>
    <row r="660" spans="1:10">
      <c r="F660" s="7" t="s">
        <v>22</v>
      </c>
      <c r="G660" s="9">
        <v>0</v>
      </c>
      <c r="I660" s="8">
        <f>ROUND( D$659*G660,0 )</f>
        <v>0</v>
      </c>
    </row>
    <row r="661" spans="1:10">
      <c r="F661" s="7" t="s">
        <v>23</v>
      </c>
      <c r="G661" s="9">
        <v>0</v>
      </c>
      <c r="J661" s="8">
        <f>ROUND( D$659*G661,2 )</f>
        <v>0</v>
      </c>
    </row>
    <row r="664" spans="1:10">
      <c r="A664" s="6">
        <v>94</v>
      </c>
      <c r="B664" s="7" t="s">
        <v>266</v>
      </c>
      <c r="C664" s="6" t="s">
        <v>265</v>
      </c>
      <c r="D664" s="8">
        <f>ROUND( 1,2 )</f>
        <v>1</v>
      </c>
      <c r="E664" s="6" t="s">
        <v>30</v>
      </c>
      <c r="F664" s="7" t="s">
        <v>21</v>
      </c>
      <c r="G664" s="9">
        <v>0</v>
      </c>
      <c r="H664" s="8">
        <f>ROUND( D$664*G664,0 )</f>
        <v>0</v>
      </c>
    </row>
    <row r="665" spans="1:10">
      <c r="F665" s="7" t="s">
        <v>22</v>
      </c>
      <c r="G665" s="9">
        <v>0</v>
      </c>
      <c r="I665" s="8">
        <f>ROUND( D$664*G665,0 )</f>
        <v>0</v>
      </c>
    </row>
    <row r="666" spans="1:10">
      <c r="F666" s="7" t="s">
        <v>23</v>
      </c>
      <c r="G666" s="9">
        <v>0</v>
      </c>
      <c r="J666" s="8">
        <f>ROUND( D$664*G666,2 )</f>
        <v>0</v>
      </c>
    </row>
    <row r="669" spans="1:10">
      <c r="A669" s="6">
        <v>95</v>
      </c>
      <c r="B669" s="7" t="s">
        <v>268</v>
      </c>
      <c r="C669" s="6" t="s">
        <v>267</v>
      </c>
      <c r="D669" s="8">
        <f>ROUND( 1,2 )</f>
        <v>1</v>
      </c>
      <c r="E669" s="6" t="s">
        <v>30</v>
      </c>
      <c r="F669" s="7" t="s">
        <v>21</v>
      </c>
      <c r="G669" s="9">
        <v>0</v>
      </c>
      <c r="H669" s="8">
        <f>ROUND( D$669*G669,0 )</f>
        <v>0</v>
      </c>
    </row>
    <row r="670" spans="1:10">
      <c r="F670" s="7" t="s">
        <v>22</v>
      </c>
      <c r="G670" s="9">
        <v>0</v>
      </c>
      <c r="I670" s="8">
        <f>ROUND( D$669*G670,0 )</f>
        <v>0</v>
      </c>
    </row>
    <row r="671" spans="1:10">
      <c r="F671" s="7" t="s">
        <v>23</v>
      </c>
      <c r="G671" s="9">
        <v>0</v>
      </c>
      <c r="J671" s="8">
        <f>ROUND( D$669*G671,2 )</f>
        <v>0</v>
      </c>
    </row>
    <row r="674" spans="1:10">
      <c r="A674" s="6">
        <v>96</v>
      </c>
      <c r="B674" s="7" t="s">
        <v>270</v>
      </c>
      <c r="C674" s="6" t="s">
        <v>269</v>
      </c>
      <c r="D674" s="8">
        <f>ROUND( 1,2 )</f>
        <v>1</v>
      </c>
      <c r="E674" s="6" t="s">
        <v>30</v>
      </c>
      <c r="F674" s="7" t="s">
        <v>21</v>
      </c>
      <c r="G674" s="9">
        <v>0</v>
      </c>
      <c r="H674" s="8">
        <f>ROUND( D$674*G674,0 )</f>
        <v>0</v>
      </c>
    </row>
    <row r="675" spans="1:10">
      <c r="F675" s="7" t="s">
        <v>22</v>
      </c>
      <c r="G675" s="9">
        <v>0</v>
      </c>
      <c r="I675" s="8">
        <f>ROUND( D$674*G675,2 )</f>
        <v>0</v>
      </c>
    </row>
    <row r="676" spans="1:10">
      <c r="F676" s="7" t="s">
        <v>23</v>
      </c>
      <c r="G676" s="9">
        <v>0</v>
      </c>
      <c r="J676" s="8">
        <f>ROUND( D$674*G676,2 )</f>
        <v>0</v>
      </c>
    </row>
    <row r="679" spans="1:10">
      <c r="A679" s="6">
        <v>97</v>
      </c>
      <c r="B679" s="7" t="s">
        <v>272</v>
      </c>
      <c r="C679" s="6" t="s">
        <v>271</v>
      </c>
      <c r="D679" s="8">
        <f>ROUND( 1,2 )</f>
        <v>1</v>
      </c>
      <c r="E679" s="6" t="s">
        <v>30</v>
      </c>
      <c r="F679" s="7" t="s">
        <v>21</v>
      </c>
      <c r="G679" s="9">
        <v>0</v>
      </c>
      <c r="H679" s="8">
        <f>ROUND( D$679*G679,0 )</f>
        <v>0</v>
      </c>
    </row>
    <row r="680" spans="1:10">
      <c r="F680" s="7" t="s">
        <v>22</v>
      </c>
      <c r="G680" s="9">
        <v>0</v>
      </c>
      <c r="I680" s="8">
        <f>ROUND( D$679*G680,2 )</f>
        <v>0</v>
      </c>
    </row>
    <row r="681" spans="1:10">
      <c r="F681" s="7" t="s">
        <v>23</v>
      </c>
      <c r="G681" s="9">
        <v>0</v>
      </c>
      <c r="J681" s="8">
        <f>ROUND( D$679*G681,2 )</f>
        <v>0</v>
      </c>
    </row>
    <row r="684" spans="1:10">
      <c r="A684" s="6">
        <v>98</v>
      </c>
      <c r="B684" s="7" t="s">
        <v>274</v>
      </c>
      <c r="C684" s="6" t="s">
        <v>273</v>
      </c>
      <c r="D684" s="8">
        <f>ROUND( 1,2 )</f>
        <v>1</v>
      </c>
      <c r="E684" s="6" t="s">
        <v>30</v>
      </c>
      <c r="F684" s="7" t="s">
        <v>21</v>
      </c>
      <c r="G684" s="9">
        <v>0</v>
      </c>
      <c r="H684" s="8">
        <f>ROUND( D$684*G684,0 )</f>
        <v>0</v>
      </c>
    </row>
    <row r="685" spans="1:10">
      <c r="F685" s="7" t="s">
        <v>22</v>
      </c>
      <c r="G685" s="9">
        <v>0</v>
      </c>
      <c r="I685" s="8">
        <f>ROUND( D$684*G685,2 )</f>
        <v>0</v>
      </c>
    </row>
    <row r="686" spans="1:10">
      <c r="F686" s="7" t="s">
        <v>23</v>
      </c>
      <c r="G686" s="9">
        <v>0</v>
      </c>
      <c r="J686" s="8">
        <f>ROUND( D$684*G686,2 )</f>
        <v>0</v>
      </c>
    </row>
    <row r="689" spans="1:10">
      <c r="A689" s="6">
        <v>99</v>
      </c>
      <c r="B689" s="7" t="s">
        <v>276</v>
      </c>
      <c r="C689" s="6" t="s">
        <v>275</v>
      </c>
      <c r="D689" s="8">
        <f>ROUND( 1,2 )</f>
        <v>1</v>
      </c>
      <c r="E689" s="6" t="s">
        <v>30</v>
      </c>
      <c r="F689" s="7" t="s">
        <v>21</v>
      </c>
      <c r="G689" s="9">
        <v>0</v>
      </c>
      <c r="H689" s="8">
        <f>ROUND( D$689*G689,0 )</f>
        <v>0</v>
      </c>
    </row>
    <row r="690" spans="1:10">
      <c r="F690" s="7" t="s">
        <v>22</v>
      </c>
      <c r="G690" s="9">
        <v>0</v>
      </c>
      <c r="I690" s="8">
        <f>ROUND( D$689*G690,0 )</f>
        <v>0</v>
      </c>
    </row>
    <row r="691" spans="1:10">
      <c r="F691" s="7" t="s">
        <v>23</v>
      </c>
      <c r="G691" s="9">
        <v>0</v>
      </c>
      <c r="J691" s="8">
        <f>ROUND( D$689*G691,2 )</f>
        <v>0</v>
      </c>
    </row>
    <row r="694" spans="1:10">
      <c r="A694" s="6">
        <v>100</v>
      </c>
      <c r="B694" s="7" t="s">
        <v>278</v>
      </c>
      <c r="C694" s="6" t="s">
        <v>277</v>
      </c>
      <c r="D694" s="8">
        <f>ROUND( 2,2 )</f>
        <v>2</v>
      </c>
      <c r="E694" s="6" t="s">
        <v>30</v>
      </c>
      <c r="F694" s="7" t="s">
        <v>21</v>
      </c>
      <c r="G694" s="9">
        <v>0</v>
      </c>
      <c r="H694" s="8">
        <f>ROUND( D$694*G694,0 )</f>
        <v>0</v>
      </c>
    </row>
    <row r="695" spans="1:10">
      <c r="F695" s="7" t="s">
        <v>22</v>
      </c>
      <c r="G695" s="9">
        <v>0</v>
      </c>
      <c r="I695" s="8">
        <f>ROUND( D$694*G695,0 )</f>
        <v>0</v>
      </c>
    </row>
    <row r="696" spans="1:10">
      <c r="F696" s="7" t="s">
        <v>23</v>
      </c>
      <c r="G696" s="9">
        <v>0</v>
      </c>
      <c r="J696" s="8">
        <f>ROUND( D$694*G696,2 )</f>
        <v>0</v>
      </c>
    </row>
    <row r="699" spans="1:10">
      <c r="A699" s="6">
        <v>101</v>
      </c>
      <c r="B699" s="7" t="s">
        <v>280</v>
      </c>
      <c r="C699" s="6" t="s">
        <v>279</v>
      </c>
      <c r="D699" s="8">
        <f>ROUND( 1,2 )</f>
        <v>1</v>
      </c>
      <c r="E699" s="6" t="s">
        <v>30</v>
      </c>
      <c r="F699" s="7" t="s">
        <v>21</v>
      </c>
      <c r="G699" s="9">
        <v>0</v>
      </c>
      <c r="H699" s="8">
        <f>ROUND( D$699*G699,0 )</f>
        <v>0</v>
      </c>
    </row>
    <row r="700" spans="1:10">
      <c r="F700" s="7" t="s">
        <v>22</v>
      </c>
      <c r="G700" s="9">
        <v>0</v>
      </c>
      <c r="I700" s="8">
        <f>ROUND( D$699*G700,0 )</f>
        <v>0</v>
      </c>
    </row>
    <row r="701" spans="1:10">
      <c r="F701" s="7" t="s">
        <v>23</v>
      </c>
      <c r="G701" s="9">
        <v>0</v>
      </c>
      <c r="J701" s="8">
        <f>ROUND( D$699*G701,2 )</f>
        <v>0</v>
      </c>
    </row>
    <row r="704" spans="1:10">
      <c r="A704" s="6">
        <v>102</v>
      </c>
      <c r="B704" s="7" t="s">
        <v>282</v>
      </c>
      <c r="C704" s="6" t="s">
        <v>281</v>
      </c>
      <c r="D704" s="8">
        <f>ROUND( 1,2 )</f>
        <v>1</v>
      </c>
      <c r="E704" s="6" t="s">
        <v>30</v>
      </c>
      <c r="F704" s="7" t="s">
        <v>21</v>
      </c>
      <c r="G704" s="9">
        <v>0</v>
      </c>
      <c r="H704" s="8">
        <f>ROUND( D$704*G704,0 )</f>
        <v>0</v>
      </c>
    </row>
    <row r="705" spans="1:10">
      <c r="F705" s="7" t="s">
        <v>22</v>
      </c>
      <c r="G705" s="9">
        <v>0</v>
      </c>
      <c r="I705" s="8">
        <f>ROUND( D$704*G705,0 )</f>
        <v>0</v>
      </c>
    </row>
    <row r="706" spans="1:10">
      <c r="F706" s="7" t="s">
        <v>23</v>
      </c>
      <c r="G706" s="9">
        <v>0</v>
      </c>
      <c r="J706" s="8">
        <f>ROUND( D$704*G706,2 )</f>
        <v>0</v>
      </c>
    </row>
    <row r="709" spans="1:10">
      <c r="A709" s="6">
        <v>103</v>
      </c>
      <c r="B709" s="7" t="s">
        <v>284</v>
      </c>
      <c r="C709" s="6" t="s">
        <v>283</v>
      </c>
      <c r="D709" s="8">
        <f>ROUND( 13,2 )</f>
        <v>13</v>
      </c>
      <c r="E709" s="6" t="s">
        <v>30</v>
      </c>
      <c r="F709" s="7" t="s">
        <v>21</v>
      </c>
      <c r="G709" s="9">
        <v>0</v>
      </c>
      <c r="H709" s="8">
        <f>ROUND( D$709*G709,0 )</f>
        <v>0</v>
      </c>
    </row>
    <row r="710" spans="1:10">
      <c r="F710" s="7" t="s">
        <v>22</v>
      </c>
      <c r="G710" s="9">
        <v>0</v>
      </c>
      <c r="I710" s="8">
        <f>ROUND( D$709*G710,0 )</f>
        <v>0</v>
      </c>
    </row>
    <row r="711" spans="1:10">
      <c r="F711" s="7" t="s">
        <v>23</v>
      </c>
      <c r="G711" s="9">
        <v>0</v>
      </c>
      <c r="J711" s="8">
        <f>ROUND( D$709*G711,2 )</f>
        <v>0</v>
      </c>
    </row>
    <row r="714" spans="1:10">
      <c r="A714" s="6">
        <v>104</v>
      </c>
      <c r="B714" s="7" t="s">
        <v>286</v>
      </c>
      <c r="C714" s="6" t="s">
        <v>285</v>
      </c>
      <c r="D714" s="8">
        <f>ROUND( 11,2 )</f>
        <v>11</v>
      </c>
      <c r="E714" s="6" t="s">
        <v>30</v>
      </c>
      <c r="F714" s="7" t="s">
        <v>21</v>
      </c>
      <c r="G714" s="9">
        <v>0</v>
      </c>
      <c r="H714" s="8">
        <f>ROUND( D$714*G714,0 )</f>
        <v>0</v>
      </c>
    </row>
    <row r="715" spans="1:10">
      <c r="F715" s="7" t="s">
        <v>22</v>
      </c>
      <c r="G715" s="9">
        <v>0</v>
      </c>
      <c r="I715" s="8">
        <f>ROUND( D$714*G715,0 )</f>
        <v>0</v>
      </c>
    </row>
    <row r="716" spans="1:10">
      <c r="F716" s="7" t="s">
        <v>23</v>
      </c>
      <c r="G716" s="9">
        <v>0</v>
      </c>
      <c r="J716" s="8">
        <f>ROUND( D$714*G716,2 )</f>
        <v>0</v>
      </c>
    </row>
    <row r="719" spans="1:10">
      <c r="A719" s="6">
        <v>105</v>
      </c>
      <c r="B719" s="7" t="s">
        <v>288</v>
      </c>
      <c r="C719" s="6" t="s">
        <v>287</v>
      </c>
      <c r="D719" s="8">
        <f>ROUND( 13,2 )</f>
        <v>13</v>
      </c>
      <c r="E719" s="6" t="s">
        <v>30</v>
      </c>
      <c r="F719" s="7" t="s">
        <v>21</v>
      </c>
      <c r="G719" s="9">
        <v>0</v>
      </c>
      <c r="H719" s="8">
        <f>ROUND( D$719*G719,0 )</f>
        <v>0</v>
      </c>
    </row>
    <row r="720" spans="1:10">
      <c r="F720" s="7" t="s">
        <v>22</v>
      </c>
      <c r="G720" s="9">
        <v>0</v>
      </c>
      <c r="I720" s="8">
        <f>ROUND( D$719*G720,0 )</f>
        <v>0</v>
      </c>
    </row>
    <row r="721" spans="1:10">
      <c r="F721" s="7" t="s">
        <v>23</v>
      </c>
      <c r="G721" s="9">
        <v>0</v>
      </c>
      <c r="J721" s="8">
        <f>ROUND( D$719*G721,2 )</f>
        <v>0</v>
      </c>
    </row>
    <row r="724" spans="1:10">
      <c r="A724" s="6">
        <v>106</v>
      </c>
      <c r="B724" s="7" t="s">
        <v>290</v>
      </c>
      <c r="C724" s="6" t="s">
        <v>289</v>
      </c>
      <c r="D724" s="8">
        <f>ROUND( 10,2 )</f>
        <v>10</v>
      </c>
      <c r="E724" s="6" t="s">
        <v>30</v>
      </c>
      <c r="F724" s="7" t="s">
        <v>21</v>
      </c>
      <c r="G724" s="9">
        <v>0</v>
      </c>
      <c r="H724" s="8">
        <f>ROUND( D$724*G724,0 )</f>
        <v>0</v>
      </c>
    </row>
    <row r="725" spans="1:10">
      <c r="F725" s="7" t="s">
        <v>22</v>
      </c>
      <c r="G725" s="9">
        <v>0</v>
      </c>
      <c r="I725" s="8">
        <f>ROUND( D$724*G725,0 )</f>
        <v>0</v>
      </c>
    </row>
    <row r="726" spans="1:10">
      <c r="F726" s="7" t="s">
        <v>23</v>
      </c>
      <c r="G726" s="9">
        <v>0</v>
      </c>
      <c r="J726" s="8">
        <f>ROUND( D$724*G726,2 )</f>
        <v>0</v>
      </c>
    </row>
    <row r="729" spans="1:10">
      <c r="A729" s="6">
        <v>107</v>
      </c>
      <c r="B729" s="7" t="s">
        <v>292</v>
      </c>
      <c r="C729" s="6" t="s">
        <v>291</v>
      </c>
      <c r="D729" s="8">
        <f>ROUND( 12,2 )</f>
        <v>12</v>
      </c>
      <c r="E729" s="6" t="s">
        <v>30</v>
      </c>
      <c r="F729" s="7" t="s">
        <v>21</v>
      </c>
      <c r="G729" s="9">
        <v>0</v>
      </c>
      <c r="H729" s="8">
        <f>ROUND( D$729*G729,0 )</f>
        <v>0</v>
      </c>
    </row>
    <row r="730" spans="1:10">
      <c r="F730" s="7" t="s">
        <v>22</v>
      </c>
      <c r="G730" s="9">
        <v>0</v>
      </c>
      <c r="I730" s="8">
        <f>ROUND( D$729*G730,0 )</f>
        <v>0</v>
      </c>
    </row>
    <row r="731" spans="1:10">
      <c r="F731" s="7" t="s">
        <v>23</v>
      </c>
      <c r="G731" s="9">
        <v>0</v>
      </c>
      <c r="J731" s="8">
        <f>ROUND( D$729*G731,2 )</f>
        <v>0</v>
      </c>
    </row>
    <row r="734" spans="1:10">
      <c r="A734" s="6">
        <v>108</v>
      </c>
      <c r="B734" s="7" t="s">
        <v>294</v>
      </c>
      <c r="C734" s="6" t="s">
        <v>293</v>
      </c>
      <c r="D734" s="8">
        <f>ROUND( 3,2 )</f>
        <v>3</v>
      </c>
      <c r="E734" s="6" t="s">
        <v>30</v>
      </c>
      <c r="F734" s="7" t="s">
        <v>21</v>
      </c>
      <c r="G734" s="9">
        <v>0</v>
      </c>
      <c r="H734" s="8">
        <f>ROUND( D$734*G734,0 )</f>
        <v>0</v>
      </c>
    </row>
    <row r="735" spans="1:10">
      <c r="F735" s="7" t="s">
        <v>22</v>
      </c>
      <c r="G735" s="9">
        <v>0</v>
      </c>
      <c r="I735" s="8">
        <f>ROUND( D$734*G735,0 )</f>
        <v>0</v>
      </c>
    </row>
    <row r="736" spans="1:10">
      <c r="F736" s="7" t="s">
        <v>23</v>
      </c>
      <c r="G736" s="9">
        <v>0</v>
      </c>
      <c r="J736" s="8">
        <f>ROUND( D$734*G736,2 )</f>
        <v>0</v>
      </c>
    </row>
    <row r="739" spans="1:10">
      <c r="A739" s="6">
        <v>109</v>
      </c>
      <c r="B739" s="7" t="s">
        <v>296</v>
      </c>
      <c r="C739" s="6" t="s">
        <v>295</v>
      </c>
      <c r="D739" s="8">
        <f>ROUND( 12,2 )</f>
        <v>12</v>
      </c>
      <c r="E739" s="6" t="s">
        <v>30</v>
      </c>
      <c r="F739" s="7" t="s">
        <v>21</v>
      </c>
      <c r="G739" s="9">
        <v>0</v>
      </c>
      <c r="H739" s="8">
        <f>ROUND( D$739*G739,0 )</f>
        <v>0</v>
      </c>
    </row>
    <row r="740" spans="1:10">
      <c r="F740" s="7" t="s">
        <v>22</v>
      </c>
      <c r="G740" s="9">
        <v>0</v>
      </c>
      <c r="I740" s="8">
        <f>ROUND( D$739*G740,0 )</f>
        <v>0</v>
      </c>
    </row>
    <row r="741" spans="1:10">
      <c r="F741" s="7" t="s">
        <v>23</v>
      </c>
      <c r="G741" s="9">
        <v>0</v>
      </c>
      <c r="J741" s="8">
        <f>ROUND( D$739*G741,2 )</f>
        <v>0</v>
      </c>
    </row>
    <row r="744" spans="1:10">
      <c r="A744" s="6">
        <v>110</v>
      </c>
      <c r="B744" s="7" t="s">
        <v>298</v>
      </c>
      <c r="C744" s="6" t="s">
        <v>297</v>
      </c>
      <c r="D744" s="8">
        <f>ROUND( 8,2 )</f>
        <v>8</v>
      </c>
      <c r="E744" s="6" t="s">
        <v>30</v>
      </c>
      <c r="F744" s="7" t="s">
        <v>21</v>
      </c>
      <c r="G744" s="9">
        <v>0</v>
      </c>
      <c r="H744" s="8">
        <f>ROUND( D$744*G744,0 )</f>
        <v>0</v>
      </c>
    </row>
    <row r="745" spans="1:10">
      <c r="F745" s="7" t="s">
        <v>22</v>
      </c>
      <c r="G745" s="9">
        <v>0</v>
      </c>
      <c r="I745" s="8">
        <f>ROUND( D$744*G745,0 )</f>
        <v>0</v>
      </c>
    </row>
    <row r="746" spans="1:10">
      <c r="F746" s="7" t="s">
        <v>23</v>
      </c>
      <c r="G746" s="9">
        <v>0</v>
      </c>
      <c r="J746" s="8">
        <f>ROUND( D$744*G746,2 )</f>
        <v>0</v>
      </c>
    </row>
    <row r="749" spans="1:10">
      <c r="A749" s="6">
        <v>111</v>
      </c>
      <c r="B749" s="7" t="s">
        <v>300</v>
      </c>
      <c r="C749" s="6" t="s">
        <v>299</v>
      </c>
      <c r="D749" s="8">
        <f>ROUND( 11,2 )</f>
        <v>11</v>
      </c>
      <c r="E749" s="6" t="s">
        <v>30</v>
      </c>
      <c r="F749" s="7" t="s">
        <v>21</v>
      </c>
      <c r="G749" s="9">
        <v>0</v>
      </c>
      <c r="H749" s="8">
        <f>ROUND( D$749*G749,0 )</f>
        <v>0</v>
      </c>
    </row>
    <row r="750" spans="1:10">
      <c r="F750" s="7" t="s">
        <v>22</v>
      </c>
      <c r="G750" s="9">
        <v>0</v>
      </c>
      <c r="I750" s="8">
        <f>ROUND( D$749*G750,0 )</f>
        <v>0</v>
      </c>
    </row>
    <row r="751" spans="1:10">
      <c r="F751" s="7" t="s">
        <v>23</v>
      </c>
      <c r="G751" s="9">
        <v>0</v>
      </c>
      <c r="J751" s="8">
        <f>ROUND( D$749*G751,2 )</f>
        <v>0</v>
      </c>
    </row>
    <row r="754" spans="1:10">
      <c r="A754" s="6">
        <v>112</v>
      </c>
      <c r="B754" s="7" t="s">
        <v>302</v>
      </c>
      <c r="C754" s="6" t="s">
        <v>301</v>
      </c>
      <c r="D754" s="8">
        <f>ROUND( 13,2 )</f>
        <v>13</v>
      </c>
      <c r="E754" s="6" t="s">
        <v>30</v>
      </c>
      <c r="F754" s="7" t="s">
        <v>21</v>
      </c>
      <c r="G754" s="9">
        <v>0</v>
      </c>
      <c r="H754" s="8">
        <f>ROUND( D$754*G754,0 )</f>
        <v>0</v>
      </c>
    </row>
    <row r="755" spans="1:10">
      <c r="F755" s="7" t="s">
        <v>22</v>
      </c>
      <c r="G755" s="9">
        <v>0</v>
      </c>
      <c r="I755" s="8">
        <f>ROUND( D$754*G755,2 )</f>
        <v>0</v>
      </c>
    </row>
    <row r="756" spans="1:10">
      <c r="F756" s="7" t="s">
        <v>23</v>
      </c>
      <c r="G756" s="9">
        <v>0</v>
      </c>
      <c r="J756" s="8">
        <f>ROUND( D$754*G756,2 )</f>
        <v>0</v>
      </c>
    </row>
    <row r="759" spans="1:10">
      <c r="A759" s="6">
        <v>113</v>
      </c>
      <c r="B759" s="7" t="s">
        <v>304</v>
      </c>
      <c r="C759" s="6" t="s">
        <v>303</v>
      </c>
      <c r="D759" s="8">
        <f>ROUND( 1,2 )</f>
        <v>1</v>
      </c>
      <c r="E759" s="6" t="s">
        <v>72</v>
      </c>
      <c r="F759" s="7" t="s">
        <v>21</v>
      </c>
      <c r="G759" s="9">
        <v>0</v>
      </c>
      <c r="H759" s="8">
        <f>ROUND( D$759*G759,0 )</f>
        <v>0</v>
      </c>
    </row>
    <row r="760" spans="1:10">
      <c r="F760" s="7" t="s">
        <v>22</v>
      </c>
      <c r="G760" s="9">
        <v>0</v>
      </c>
      <c r="I760" s="8">
        <f>ROUND( D$759*G760,0 )</f>
        <v>0</v>
      </c>
    </row>
    <row r="761" spans="1:10">
      <c r="F761" s="7" t="s">
        <v>23</v>
      </c>
      <c r="G761" s="9">
        <v>0</v>
      </c>
      <c r="J761" s="8">
        <f>ROUND( D$759*G761,2 )</f>
        <v>0</v>
      </c>
    </row>
    <row r="764" spans="1:10">
      <c r="A764" s="6">
        <v>114</v>
      </c>
      <c r="B764" s="7" t="s">
        <v>306</v>
      </c>
      <c r="C764" s="6" t="s">
        <v>305</v>
      </c>
      <c r="D764" s="8">
        <f>ROUND( 1,2 )</f>
        <v>1</v>
      </c>
      <c r="E764" s="6" t="s">
        <v>72</v>
      </c>
      <c r="F764" s="7" t="s">
        <v>21</v>
      </c>
      <c r="G764" s="9">
        <v>0</v>
      </c>
      <c r="H764" s="8">
        <f>ROUND( D$764*G764,0 )</f>
        <v>0</v>
      </c>
    </row>
    <row r="765" spans="1:10">
      <c r="F765" s="7" t="s">
        <v>22</v>
      </c>
      <c r="G765" s="9">
        <v>0</v>
      </c>
      <c r="I765" s="8">
        <f>ROUND( D$764*G765,0 )</f>
        <v>0</v>
      </c>
    </row>
    <row r="766" spans="1:10">
      <c r="F766" s="7" t="s">
        <v>23</v>
      </c>
      <c r="G766" s="9">
        <v>0</v>
      </c>
      <c r="J766" s="8">
        <f>ROUND( D$764*G766,2 )</f>
        <v>0</v>
      </c>
    </row>
    <row r="769" spans="1:10">
      <c r="A769" s="6">
        <v>115</v>
      </c>
      <c r="B769" s="7" t="s">
        <v>308</v>
      </c>
      <c r="C769" s="6" t="s">
        <v>307</v>
      </c>
      <c r="D769" s="8">
        <f>ROUND( 75,2 )</f>
        <v>75</v>
      </c>
      <c r="E769" s="6" t="s">
        <v>20</v>
      </c>
      <c r="F769" s="7" t="s">
        <v>21</v>
      </c>
      <c r="G769" s="9">
        <v>0</v>
      </c>
      <c r="H769" s="8">
        <f>ROUND( D$769*G769,0 )</f>
        <v>0</v>
      </c>
    </row>
    <row r="770" spans="1:10">
      <c r="F770" s="7" t="s">
        <v>22</v>
      </c>
      <c r="G770" s="9">
        <v>0</v>
      </c>
      <c r="I770" s="8">
        <f>ROUND( D$769*G770,0 )</f>
        <v>0</v>
      </c>
    </row>
    <row r="771" spans="1:10">
      <c r="F771" s="7" t="s">
        <v>23</v>
      </c>
      <c r="G771" s="9">
        <v>0</v>
      </c>
      <c r="J771" s="8">
        <f>ROUND( D$769*G771,2 )</f>
        <v>0</v>
      </c>
    </row>
    <row r="774" spans="1:10">
      <c r="A774" s="6">
        <v>116</v>
      </c>
      <c r="B774" s="7" t="s">
        <v>310</v>
      </c>
      <c r="C774" s="6" t="s">
        <v>309</v>
      </c>
      <c r="D774" s="8">
        <f>ROUND( 23.2,2 )</f>
        <v>23.2</v>
      </c>
      <c r="E774" s="6" t="s">
        <v>311</v>
      </c>
      <c r="F774" s="7" t="s">
        <v>21</v>
      </c>
      <c r="G774" s="9">
        <v>0</v>
      </c>
      <c r="H774" s="8">
        <f>ROUND( D$774*G774,2 )</f>
        <v>0</v>
      </c>
    </row>
    <row r="775" spans="1:10">
      <c r="F775" s="7" t="s">
        <v>22</v>
      </c>
      <c r="G775" s="9">
        <v>0</v>
      </c>
      <c r="I775" s="8">
        <f>ROUND( D$774*G775,0 )</f>
        <v>0</v>
      </c>
    </row>
    <row r="776" spans="1:10">
      <c r="F776" s="7" t="s">
        <v>23</v>
      </c>
      <c r="G776" s="9">
        <v>0</v>
      </c>
      <c r="J776" s="8">
        <f>ROUND( D$774*G776,2 )</f>
        <v>0</v>
      </c>
    </row>
    <row r="779" spans="1:10">
      <c r="A779" s="6">
        <v>117</v>
      </c>
      <c r="B779" s="7" t="s">
        <v>313</v>
      </c>
      <c r="C779" s="6" t="s">
        <v>312</v>
      </c>
      <c r="D779" s="8">
        <f>ROUND( 11.6,2 )</f>
        <v>11.6</v>
      </c>
      <c r="E779" s="6" t="s">
        <v>311</v>
      </c>
      <c r="F779" s="7" t="s">
        <v>21</v>
      </c>
      <c r="G779" s="9">
        <v>0</v>
      </c>
      <c r="H779" s="8">
        <f>ROUND( D$779*G779,2 )</f>
        <v>0</v>
      </c>
    </row>
    <row r="780" spans="1:10">
      <c r="F780" s="7" t="s">
        <v>22</v>
      </c>
      <c r="G780" s="9">
        <v>0</v>
      </c>
      <c r="I780" s="8">
        <f>ROUND( D$779*G780,0 )</f>
        <v>0</v>
      </c>
    </row>
    <row r="781" spans="1:10">
      <c r="F781" s="7" t="s">
        <v>23</v>
      </c>
      <c r="G781" s="9">
        <v>0</v>
      </c>
      <c r="J781" s="8">
        <f>ROUND( D$779*G781,2 )</f>
        <v>0</v>
      </c>
    </row>
    <row r="784" spans="1:10">
      <c r="A784" s="6">
        <v>118</v>
      </c>
      <c r="B784" s="7" t="s">
        <v>315</v>
      </c>
      <c r="C784" s="6" t="s">
        <v>314</v>
      </c>
      <c r="D784" s="8">
        <f>ROUND( 11.6,2 )</f>
        <v>11.6</v>
      </c>
      <c r="E784" s="6" t="s">
        <v>311</v>
      </c>
      <c r="F784" s="7" t="s">
        <v>21</v>
      </c>
      <c r="G784" s="9">
        <v>0</v>
      </c>
      <c r="H784" s="8">
        <f>ROUND( D$784*G784,2 )</f>
        <v>0</v>
      </c>
    </row>
    <row r="785" spans="1:10">
      <c r="F785" s="7" t="s">
        <v>22</v>
      </c>
      <c r="G785" s="9">
        <v>0</v>
      </c>
      <c r="I785" s="8">
        <f>ROUND( D$784*G785,0 )</f>
        <v>0</v>
      </c>
    </row>
    <row r="786" spans="1:10">
      <c r="F786" s="7" t="s">
        <v>23</v>
      </c>
      <c r="G786" s="9">
        <v>0</v>
      </c>
      <c r="J786" s="8">
        <f>ROUND( D$784*G786,2 )</f>
        <v>0</v>
      </c>
    </row>
    <row r="789" spans="1:10">
      <c r="A789" s="6">
        <v>119</v>
      </c>
      <c r="B789" s="7" t="s">
        <v>317</v>
      </c>
      <c r="C789" s="6" t="s">
        <v>316</v>
      </c>
      <c r="D789" s="8">
        <f>ROUND( 23.2,2 )</f>
        <v>23.2</v>
      </c>
      <c r="E789" s="6" t="s">
        <v>311</v>
      </c>
      <c r="F789" s="7" t="s">
        <v>21</v>
      </c>
      <c r="G789" s="9">
        <v>0</v>
      </c>
      <c r="H789" s="8">
        <f>ROUND( D$789*G789,0 )</f>
        <v>0</v>
      </c>
    </row>
    <row r="790" spans="1:10">
      <c r="F790" s="7" t="s">
        <v>22</v>
      </c>
      <c r="G790" s="9">
        <v>0</v>
      </c>
      <c r="I790" s="8">
        <f>ROUND( D$789*G790,2 )</f>
        <v>0</v>
      </c>
    </row>
    <row r="791" spans="1:10">
      <c r="F791" s="7" t="s">
        <v>23</v>
      </c>
      <c r="G791" s="9">
        <v>0</v>
      </c>
      <c r="J791" s="8">
        <f>ROUND( D$789*G791,0 )</f>
        <v>0</v>
      </c>
    </row>
    <row r="794" spans="1:10">
      <c r="A794" s="6">
        <v>120</v>
      </c>
      <c r="B794" s="7" t="s">
        <v>319</v>
      </c>
      <c r="C794" s="6" t="s">
        <v>318</v>
      </c>
      <c r="D794" s="8">
        <f>ROUND( 8,2 )</f>
        <v>8</v>
      </c>
      <c r="E794" s="6" t="s">
        <v>83</v>
      </c>
      <c r="F794" s="7" t="s">
        <v>21</v>
      </c>
      <c r="G794" s="9">
        <v>0</v>
      </c>
      <c r="H794" s="8">
        <f>ROUND( D$794*G794,2 )</f>
        <v>0</v>
      </c>
    </row>
    <row r="795" spans="1:10">
      <c r="F795" s="7" t="s">
        <v>22</v>
      </c>
      <c r="G795" s="9">
        <v>0</v>
      </c>
      <c r="I795" s="8">
        <f>ROUND( D$794*G795,0 )</f>
        <v>0</v>
      </c>
    </row>
    <row r="796" spans="1:10">
      <c r="F796" s="7" t="s">
        <v>23</v>
      </c>
      <c r="G796" s="9">
        <v>0</v>
      </c>
      <c r="J796" s="8">
        <f>ROUND( D$794*G796,2 )</f>
        <v>0</v>
      </c>
    </row>
    <row r="799" spans="1:10">
      <c r="A799" s="6">
        <v>121</v>
      </c>
      <c r="B799" s="7" t="s">
        <v>321</v>
      </c>
      <c r="C799" s="6" t="s">
        <v>320</v>
      </c>
      <c r="D799" s="8">
        <f>ROUND( 8,2 )</f>
        <v>8</v>
      </c>
      <c r="E799" s="6" t="s">
        <v>83</v>
      </c>
      <c r="F799" s="7" t="s">
        <v>21</v>
      </c>
      <c r="G799" s="9">
        <v>0</v>
      </c>
      <c r="H799" s="8">
        <f>ROUND( D$799*G799,2 )</f>
        <v>0</v>
      </c>
    </row>
    <row r="800" spans="1:10">
      <c r="F800" s="7" t="s">
        <v>22</v>
      </c>
      <c r="G800" s="9">
        <v>0</v>
      </c>
      <c r="I800" s="8">
        <f>ROUND( D$799*G800,0 )</f>
        <v>0</v>
      </c>
    </row>
    <row r="801" spans="1:10">
      <c r="F801" s="7" t="s">
        <v>23</v>
      </c>
      <c r="G801" s="9">
        <v>0</v>
      </c>
      <c r="J801" s="8">
        <f>ROUND( D$799*G801,2 )</f>
        <v>0</v>
      </c>
    </row>
    <row r="804" spans="1:10">
      <c r="A804" s="6">
        <v>122</v>
      </c>
      <c r="B804" s="7" t="s">
        <v>323</v>
      </c>
      <c r="C804" s="6" t="s">
        <v>322</v>
      </c>
      <c r="D804" s="8">
        <f>ROUND( 4,2 )</f>
        <v>4</v>
      </c>
      <c r="E804" s="6" t="s">
        <v>83</v>
      </c>
      <c r="F804" s="7" t="s">
        <v>21</v>
      </c>
      <c r="G804" s="9">
        <v>0</v>
      </c>
      <c r="H804" s="8">
        <f>ROUND( D$804*G804,2 )</f>
        <v>0</v>
      </c>
    </row>
    <row r="805" spans="1:10">
      <c r="F805" s="7" t="s">
        <v>22</v>
      </c>
      <c r="G805" s="9">
        <v>0</v>
      </c>
      <c r="I805" s="8">
        <f>ROUND( D$804*G805,0 )</f>
        <v>0</v>
      </c>
    </row>
    <row r="806" spans="1:10">
      <c r="F806" s="7" t="s">
        <v>23</v>
      </c>
      <c r="G806" s="9">
        <v>0</v>
      </c>
      <c r="J806" s="8">
        <f>ROUND( D$804*G806,2 )</f>
        <v>0</v>
      </c>
    </row>
    <row r="809" spans="1:10">
      <c r="A809" s="6">
        <v>123</v>
      </c>
      <c r="B809" s="7" t="s">
        <v>325</v>
      </c>
      <c r="C809" s="6" t="s">
        <v>324</v>
      </c>
      <c r="D809" s="8">
        <f>ROUND( 8,2 )</f>
        <v>8</v>
      </c>
      <c r="E809" s="6" t="s">
        <v>83</v>
      </c>
      <c r="F809" s="7" t="s">
        <v>21</v>
      </c>
      <c r="G809" s="9">
        <v>0</v>
      </c>
      <c r="H809" s="8">
        <f>ROUND( D$809*G809,0 )</f>
        <v>0</v>
      </c>
    </row>
    <row r="810" spans="1:10">
      <c r="F810" s="7" t="s">
        <v>22</v>
      </c>
      <c r="G810" s="9">
        <v>0</v>
      </c>
      <c r="I810" s="8">
        <f>ROUND( D$809*G810,0 )</f>
        <v>0</v>
      </c>
    </row>
    <row r="811" spans="1:10">
      <c r="F811" s="7" t="s">
        <v>23</v>
      </c>
      <c r="G811" s="9">
        <v>0</v>
      </c>
      <c r="J811" s="8">
        <f>ROUND( D$809*G811,2 )</f>
        <v>0</v>
      </c>
    </row>
    <row r="814" spans="1:10">
      <c r="A814" s="6">
        <v>124</v>
      </c>
      <c r="B814" s="7" t="s">
        <v>327</v>
      </c>
      <c r="C814" s="6" t="s">
        <v>326</v>
      </c>
      <c r="D814" s="8">
        <f>ROUND( 4,2 )</f>
        <v>4</v>
      </c>
      <c r="E814" s="6" t="s">
        <v>83</v>
      </c>
      <c r="F814" s="7" t="s">
        <v>21</v>
      </c>
      <c r="G814" s="9">
        <v>0</v>
      </c>
      <c r="H814" s="8">
        <f>ROUND( D$814*G814,2 )</f>
        <v>0</v>
      </c>
    </row>
    <row r="815" spans="1:10">
      <c r="F815" s="7" t="s">
        <v>22</v>
      </c>
      <c r="G815" s="9">
        <v>0</v>
      </c>
      <c r="I815" s="8">
        <f>ROUND( D$814*G815,0 )</f>
        <v>0</v>
      </c>
    </row>
    <row r="816" spans="1:10">
      <c r="F816" s="7" t="s">
        <v>23</v>
      </c>
      <c r="G816" s="9">
        <v>0</v>
      </c>
      <c r="J816" s="8">
        <f>ROUND( D$814*G816,2 )</f>
        <v>0</v>
      </c>
    </row>
    <row r="819" spans="1:10">
      <c r="A819" s="6">
        <v>125</v>
      </c>
      <c r="B819" s="7" t="s">
        <v>329</v>
      </c>
      <c r="C819" s="6" t="s">
        <v>328</v>
      </c>
      <c r="D819" s="8">
        <f>ROUND( 4,2 )</f>
        <v>4</v>
      </c>
      <c r="E819" s="6" t="s">
        <v>83</v>
      </c>
      <c r="F819" s="7" t="s">
        <v>21</v>
      </c>
      <c r="G819" s="9">
        <v>0</v>
      </c>
      <c r="H819" s="8">
        <f>ROUND( D$819*G819,2 )</f>
        <v>0</v>
      </c>
    </row>
    <row r="820" spans="1:10">
      <c r="F820" s="7" t="s">
        <v>22</v>
      </c>
      <c r="G820" s="9">
        <v>0</v>
      </c>
      <c r="I820" s="8">
        <f>ROUND( D$819*G820,0 )</f>
        <v>0</v>
      </c>
    </row>
    <row r="821" spans="1:10">
      <c r="F821" s="7" t="s">
        <v>23</v>
      </c>
      <c r="G821" s="9">
        <v>0</v>
      </c>
      <c r="J821" s="8">
        <f>ROUND( D$819*G821,2 )</f>
        <v>0</v>
      </c>
    </row>
    <row r="824" spans="1:10">
      <c r="A824" s="6">
        <v>126</v>
      </c>
      <c r="B824" s="7" t="s">
        <v>331</v>
      </c>
      <c r="C824" s="6" t="s">
        <v>330</v>
      </c>
      <c r="D824" s="8">
        <f>ROUND( 4,2 )</f>
        <v>4</v>
      </c>
      <c r="E824" s="6" t="s">
        <v>83</v>
      </c>
      <c r="F824" s="7" t="s">
        <v>21</v>
      </c>
      <c r="G824" s="9">
        <v>0</v>
      </c>
      <c r="H824" s="8">
        <f>ROUND( D$824*G824,2 )</f>
        <v>0</v>
      </c>
    </row>
    <row r="825" spans="1:10">
      <c r="F825" s="7" t="s">
        <v>22</v>
      </c>
      <c r="G825" s="9">
        <v>0</v>
      </c>
      <c r="I825" s="8">
        <f>ROUND( D$824*G825,0 )</f>
        <v>0</v>
      </c>
    </row>
    <row r="826" spans="1:10">
      <c r="F826" s="7" t="s">
        <v>23</v>
      </c>
      <c r="G826" s="9">
        <v>0</v>
      </c>
      <c r="J826" s="8">
        <f>ROUND( D$824*G826,2 )</f>
        <v>0</v>
      </c>
    </row>
    <row r="829" spans="1:10">
      <c r="A829" s="6">
        <v>127</v>
      </c>
      <c r="B829" s="7" t="s">
        <v>333</v>
      </c>
      <c r="C829" s="6" t="s">
        <v>332</v>
      </c>
      <c r="D829" s="8">
        <f>ROUND( 4,2 )</f>
        <v>4</v>
      </c>
      <c r="E829" s="6" t="s">
        <v>83</v>
      </c>
      <c r="F829" s="7" t="s">
        <v>21</v>
      </c>
      <c r="G829" s="9">
        <v>0</v>
      </c>
      <c r="H829" s="8">
        <f>ROUND( D$829*G829,2 )</f>
        <v>0</v>
      </c>
    </row>
    <row r="830" spans="1:10">
      <c r="F830" s="7" t="s">
        <v>22</v>
      </c>
      <c r="G830" s="9">
        <v>0</v>
      </c>
      <c r="I830" s="8">
        <f>ROUND( D$829*G830,0 )</f>
        <v>0</v>
      </c>
    </row>
    <row r="831" spans="1:10">
      <c r="F831" s="7" t="s">
        <v>23</v>
      </c>
      <c r="G831" s="9">
        <v>0</v>
      </c>
      <c r="J831" s="8">
        <f>ROUND( D$829*G831,2 )</f>
        <v>0</v>
      </c>
    </row>
    <row r="833" spans="1:10" ht="15.75" thickBot="1"/>
    <row r="834" spans="1:10" ht="15.75">
      <c r="A834" s="5"/>
      <c r="H834" s="10">
        <f>ROUND( SUM(H198:H833),0 )</f>
        <v>0</v>
      </c>
      <c r="I834" s="10">
        <f>ROUND( SUM(I198:I833),0 )</f>
        <v>0</v>
      </c>
      <c r="J834" s="10">
        <f>ROUND( SUM(J198:J833),0 )</f>
        <v>0</v>
      </c>
    </row>
    <row r="835" spans="1:10" ht="15.75">
      <c r="A835" s="5" t="s">
        <v>334</v>
      </c>
    </row>
    <row r="837" spans="1:10">
      <c r="A837" s="6">
        <v>1</v>
      </c>
      <c r="B837" s="7" t="s">
        <v>336</v>
      </c>
      <c r="C837" s="6" t="s">
        <v>335</v>
      </c>
      <c r="D837" s="8">
        <f>ROUND( 4,2 )</f>
        <v>4</v>
      </c>
      <c r="E837" s="6" t="s">
        <v>20</v>
      </c>
      <c r="F837" s="7" t="s">
        <v>21</v>
      </c>
      <c r="G837" s="9">
        <v>0</v>
      </c>
      <c r="H837" s="8">
        <f>ROUND( D$837*G837,0 )</f>
        <v>0</v>
      </c>
    </row>
    <row r="838" spans="1:10">
      <c r="F838" s="7" t="s">
        <v>22</v>
      </c>
      <c r="G838" s="9">
        <v>0</v>
      </c>
      <c r="I838" s="8">
        <f>ROUND( D$837*G838,0 )</f>
        <v>0</v>
      </c>
    </row>
    <row r="839" spans="1:10">
      <c r="F839" s="7" t="s">
        <v>23</v>
      </c>
      <c r="G839" s="9">
        <v>0</v>
      </c>
      <c r="J839" s="8">
        <f>ROUND( D$837*G839,2 )</f>
        <v>0</v>
      </c>
    </row>
    <row r="842" spans="1:10">
      <c r="A842" s="6">
        <v>2</v>
      </c>
      <c r="B842" s="7" t="s">
        <v>338</v>
      </c>
      <c r="C842" s="6" t="s">
        <v>337</v>
      </c>
      <c r="D842" s="8">
        <f>ROUND( 15,2 )</f>
        <v>15</v>
      </c>
      <c r="E842" s="6" t="s">
        <v>20</v>
      </c>
      <c r="F842" s="7" t="s">
        <v>21</v>
      </c>
      <c r="G842" s="9">
        <v>0</v>
      </c>
      <c r="H842" s="8">
        <f>ROUND( D$842*G842,0 )</f>
        <v>0</v>
      </c>
    </row>
    <row r="843" spans="1:10">
      <c r="F843" s="7" t="s">
        <v>22</v>
      </c>
      <c r="G843" s="9">
        <v>0</v>
      </c>
      <c r="I843" s="8">
        <f>ROUND( D$842*G843,0 )</f>
        <v>0</v>
      </c>
    </row>
    <row r="844" spans="1:10">
      <c r="F844" s="7" t="s">
        <v>23</v>
      </c>
      <c r="G844" s="9">
        <v>0</v>
      </c>
      <c r="J844" s="8">
        <f>ROUND( D$842*G844,2 )</f>
        <v>0</v>
      </c>
    </row>
    <row r="847" spans="1:10">
      <c r="A847" s="6">
        <v>3</v>
      </c>
      <c r="B847" s="7" t="s">
        <v>340</v>
      </c>
      <c r="C847" s="6" t="s">
        <v>339</v>
      </c>
      <c r="D847" s="8">
        <f>ROUND( 19,2 )</f>
        <v>19</v>
      </c>
      <c r="E847" s="6" t="s">
        <v>20</v>
      </c>
      <c r="F847" s="7" t="s">
        <v>21</v>
      </c>
      <c r="G847" s="9">
        <v>0</v>
      </c>
      <c r="H847" s="8">
        <f>ROUND( D$847*G847,0 )</f>
        <v>0</v>
      </c>
    </row>
    <row r="848" spans="1:10">
      <c r="F848" s="7" t="s">
        <v>22</v>
      </c>
      <c r="G848" s="9">
        <v>0</v>
      </c>
      <c r="I848" s="8">
        <f>ROUND( D$847*G848,0 )</f>
        <v>0</v>
      </c>
    </row>
    <row r="849" spans="1:10">
      <c r="F849" s="7" t="s">
        <v>23</v>
      </c>
      <c r="G849" s="9">
        <v>0</v>
      </c>
      <c r="J849" s="8">
        <f>ROUND( D$847*G849,2 )</f>
        <v>0</v>
      </c>
    </row>
    <row r="852" spans="1:10">
      <c r="A852" s="6">
        <v>4</v>
      </c>
      <c r="B852" s="7" t="s">
        <v>120</v>
      </c>
      <c r="C852" s="6" t="s">
        <v>119</v>
      </c>
      <c r="D852" s="8">
        <f>ROUND( 75,2 )</f>
        <v>75</v>
      </c>
      <c r="E852" s="6" t="s">
        <v>20</v>
      </c>
      <c r="F852" s="7" t="s">
        <v>21</v>
      </c>
      <c r="G852" s="9">
        <v>0</v>
      </c>
      <c r="H852" s="8">
        <f>ROUND( D$852*G852,0 )</f>
        <v>0</v>
      </c>
    </row>
    <row r="853" spans="1:10">
      <c r="F853" s="7" t="s">
        <v>22</v>
      </c>
      <c r="G853" s="9">
        <v>0</v>
      </c>
      <c r="I853" s="8">
        <f>ROUND( D$852*G853,0 )</f>
        <v>0</v>
      </c>
    </row>
    <row r="854" spans="1:10">
      <c r="F854" s="7" t="s">
        <v>23</v>
      </c>
      <c r="G854" s="9">
        <v>0</v>
      </c>
      <c r="J854" s="8">
        <f>ROUND( D$852*G854,2 )</f>
        <v>0</v>
      </c>
    </row>
    <row r="857" spans="1:10">
      <c r="A857" s="6">
        <v>5</v>
      </c>
      <c r="B857" s="7" t="s">
        <v>122</v>
      </c>
      <c r="C857" s="6" t="s">
        <v>121</v>
      </c>
      <c r="D857" s="11">
        <f>ROUND( 105,0 )</f>
        <v>105</v>
      </c>
      <c r="E857" s="6" t="s">
        <v>20</v>
      </c>
      <c r="F857" s="7" t="s">
        <v>21</v>
      </c>
      <c r="G857" s="9">
        <v>0</v>
      </c>
      <c r="H857" s="8">
        <f>ROUND( D$857*G857,0 )</f>
        <v>0</v>
      </c>
    </row>
    <row r="858" spans="1:10">
      <c r="F858" s="7" t="s">
        <v>22</v>
      </c>
      <c r="G858" s="9">
        <v>0</v>
      </c>
      <c r="I858" s="8">
        <f>ROUND( D$857*G858,0 )</f>
        <v>0</v>
      </c>
    </row>
    <row r="859" spans="1:10">
      <c r="F859" s="7" t="s">
        <v>23</v>
      </c>
      <c r="G859" s="9">
        <v>0</v>
      </c>
      <c r="J859" s="8">
        <f>ROUND( D$857*G859,2 )</f>
        <v>0</v>
      </c>
    </row>
    <row r="862" spans="1:10">
      <c r="A862" s="6">
        <v>6</v>
      </c>
      <c r="B862" s="7" t="s">
        <v>124</v>
      </c>
      <c r="C862" s="6" t="s">
        <v>123</v>
      </c>
      <c r="D862" s="8">
        <f>ROUND( 75,2 )</f>
        <v>75</v>
      </c>
      <c r="E862" s="6" t="s">
        <v>20</v>
      </c>
      <c r="F862" s="7" t="s">
        <v>21</v>
      </c>
      <c r="G862" s="9">
        <v>0</v>
      </c>
      <c r="H862" s="8">
        <f>ROUND( D$862*G862,0 )</f>
        <v>0</v>
      </c>
    </row>
    <row r="863" spans="1:10">
      <c r="F863" s="7" t="s">
        <v>22</v>
      </c>
      <c r="G863" s="9">
        <v>0</v>
      </c>
      <c r="I863" s="8">
        <f>ROUND( D$862*G863,0 )</f>
        <v>0</v>
      </c>
    </row>
    <row r="864" spans="1:10">
      <c r="F864" s="7" t="s">
        <v>23</v>
      </c>
      <c r="G864" s="9">
        <v>0</v>
      </c>
      <c r="J864" s="8">
        <f>ROUND( D$862*G864,2 )</f>
        <v>0</v>
      </c>
    </row>
    <row r="867" spans="1:10">
      <c r="A867" s="6">
        <v>7</v>
      </c>
      <c r="B867" s="7" t="s">
        <v>126</v>
      </c>
      <c r="C867" s="6" t="s">
        <v>125</v>
      </c>
      <c r="D867" s="11">
        <f>ROUND( 100,2 )</f>
        <v>100</v>
      </c>
      <c r="E867" s="6" t="s">
        <v>20</v>
      </c>
      <c r="F867" s="7" t="s">
        <v>21</v>
      </c>
      <c r="G867" s="9">
        <v>0</v>
      </c>
      <c r="H867" s="8">
        <f>ROUND( D$867*G867,0 )</f>
        <v>0</v>
      </c>
    </row>
    <row r="868" spans="1:10">
      <c r="F868" s="7" t="s">
        <v>22</v>
      </c>
      <c r="G868" s="9">
        <v>0</v>
      </c>
      <c r="I868" s="8">
        <f>ROUND( D$867*G868,0 )</f>
        <v>0</v>
      </c>
    </row>
    <row r="869" spans="1:10">
      <c r="F869" s="7" t="s">
        <v>23</v>
      </c>
      <c r="G869" s="9">
        <v>0</v>
      </c>
      <c r="J869" s="8">
        <f>ROUND( D$867*G869,2 )</f>
        <v>0</v>
      </c>
    </row>
    <row r="872" spans="1:10">
      <c r="A872" s="6">
        <v>8</v>
      </c>
      <c r="B872" s="7" t="s">
        <v>128</v>
      </c>
      <c r="C872" s="6" t="s">
        <v>127</v>
      </c>
      <c r="D872" s="8">
        <f>ROUND( 5,2 )</f>
        <v>5</v>
      </c>
      <c r="E872" s="6" t="s">
        <v>20</v>
      </c>
      <c r="F872" s="7" t="s">
        <v>21</v>
      </c>
      <c r="G872" s="9">
        <v>0</v>
      </c>
      <c r="H872" s="8">
        <f>ROUND( D$872*G872,0 )</f>
        <v>0</v>
      </c>
    </row>
    <row r="873" spans="1:10">
      <c r="F873" s="7" t="s">
        <v>22</v>
      </c>
      <c r="G873" s="9">
        <v>0</v>
      </c>
      <c r="I873" s="8">
        <f>ROUND( D$872*G873,0 )</f>
        <v>0</v>
      </c>
    </row>
    <row r="874" spans="1:10">
      <c r="F874" s="7" t="s">
        <v>23</v>
      </c>
      <c r="G874" s="9">
        <v>0</v>
      </c>
      <c r="J874" s="8">
        <f>ROUND( D$872*G874,2 )</f>
        <v>0</v>
      </c>
    </row>
    <row r="877" spans="1:10">
      <c r="A877" s="6">
        <v>9</v>
      </c>
      <c r="B877" s="7" t="s">
        <v>142</v>
      </c>
      <c r="C877" s="6" t="s">
        <v>141</v>
      </c>
      <c r="D877" s="8">
        <f>ROUND( 75,2 )</f>
        <v>75</v>
      </c>
      <c r="E877" s="6" t="s">
        <v>20</v>
      </c>
      <c r="F877" s="7" t="s">
        <v>21</v>
      </c>
      <c r="G877" s="9">
        <v>0</v>
      </c>
      <c r="H877" s="8">
        <f>ROUND( D$877*G877,0 )</f>
        <v>0</v>
      </c>
    </row>
    <row r="878" spans="1:10">
      <c r="F878" s="7" t="s">
        <v>22</v>
      </c>
      <c r="G878" s="9">
        <v>0</v>
      </c>
      <c r="I878" s="8">
        <f>ROUND( D$877*G878,0 )</f>
        <v>0</v>
      </c>
    </row>
    <row r="879" spans="1:10">
      <c r="F879" s="7" t="s">
        <v>23</v>
      </c>
      <c r="G879" s="9">
        <v>0</v>
      </c>
      <c r="J879" s="8">
        <f>ROUND( D$877*G879,2 )</f>
        <v>0</v>
      </c>
    </row>
    <row r="882" spans="1:10">
      <c r="A882" s="6">
        <v>10</v>
      </c>
      <c r="B882" s="7" t="s">
        <v>144</v>
      </c>
      <c r="C882" s="6" t="s">
        <v>143</v>
      </c>
      <c r="D882" s="11">
        <f>ROUND( 105,0 )</f>
        <v>105</v>
      </c>
      <c r="E882" s="6" t="s">
        <v>20</v>
      </c>
      <c r="F882" s="7" t="s">
        <v>21</v>
      </c>
      <c r="G882" s="9">
        <v>0</v>
      </c>
      <c r="H882" s="8">
        <f>ROUND( D$882*G882,0 )</f>
        <v>0</v>
      </c>
    </row>
    <row r="883" spans="1:10">
      <c r="F883" s="7" t="s">
        <v>22</v>
      </c>
      <c r="G883" s="9">
        <v>0</v>
      </c>
      <c r="I883" s="8">
        <f>ROUND( D$882*G883,0 )</f>
        <v>0</v>
      </c>
    </row>
    <row r="884" spans="1:10">
      <c r="F884" s="7" t="s">
        <v>23</v>
      </c>
      <c r="G884" s="9">
        <v>0</v>
      </c>
      <c r="J884" s="8">
        <f>ROUND( D$882*G884,2 )</f>
        <v>0</v>
      </c>
    </row>
    <row r="887" spans="1:10">
      <c r="A887" s="6">
        <v>11</v>
      </c>
      <c r="B887" s="7" t="s">
        <v>146</v>
      </c>
      <c r="C887" s="6" t="s">
        <v>145</v>
      </c>
      <c r="D887" s="8">
        <f>ROUND( 75,2 )</f>
        <v>75</v>
      </c>
      <c r="E887" s="6" t="s">
        <v>20</v>
      </c>
      <c r="F887" s="7" t="s">
        <v>21</v>
      </c>
      <c r="G887" s="9">
        <v>0</v>
      </c>
      <c r="H887" s="8">
        <f>ROUND( D$887*G887,0 )</f>
        <v>0</v>
      </c>
    </row>
    <row r="888" spans="1:10">
      <c r="F888" s="7" t="s">
        <v>22</v>
      </c>
      <c r="G888" s="9">
        <v>0</v>
      </c>
      <c r="I888" s="8">
        <f>ROUND( D$887*G888,0 )</f>
        <v>0</v>
      </c>
    </row>
    <row r="889" spans="1:10">
      <c r="F889" s="7" t="s">
        <v>23</v>
      </c>
      <c r="G889" s="9">
        <v>0</v>
      </c>
      <c r="J889" s="8">
        <f>ROUND( D$887*G889,2 )</f>
        <v>0</v>
      </c>
    </row>
    <row r="892" spans="1:10">
      <c r="A892" s="6">
        <v>12</v>
      </c>
      <c r="B892" s="7" t="s">
        <v>148</v>
      </c>
      <c r="C892" s="6" t="s">
        <v>147</v>
      </c>
      <c r="D892" s="11">
        <f>ROUND( 100,2 )</f>
        <v>100</v>
      </c>
      <c r="E892" s="6" t="s">
        <v>20</v>
      </c>
      <c r="F892" s="7" t="s">
        <v>21</v>
      </c>
      <c r="G892" s="9">
        <v>0</v>
      </c>
      <c r="H892" s="8">
        <f>ROUND( D$892*G892,0 )</f>
        <v>0</v>
      </c>
    </row>
    <row r="893" spans="1:10">
      <c r="F893" s="7" t="s">
        <v>22</v>
      </c>
      <c r="G893" s="9">
        <v>0</v>
      </c>
      <c r="I893" s="8">
        <f>ROUND( D$892*G893,0 )</f>
        <v>0</v>
      </c>
    </row>
    <row r="894" spans="1:10">
      <c r="F894" s="7" t="s">
        <v>23</v>
      </c>
      <c r="G894" s="9">
        <v>0</v>
      </c>
      <c r="J894" s="8">
        <f>ROUND( D$892*G894,2 )</f>
        <v>0</v>
      </c>
    </row>
    <row r="897" spans="1:10">
      <c r="A897" s="6">
        <v>13</v>
      </c>
      <c r="B897" s="7" t="s">
        <v>342</v>
      </c>
      <c r="C897" s="6" t="s">
        <v>341</v>
      </c>
      <c r="D897" s="8">
        <f>ROUND( 5,2 )</f>
        <v>5</v>
      </c>
      <c r="E897" s="6" t="s">
        <v>20</v>
      </c>
      <c r="F897" s="7" t="s">
        <v>21</v>
      </c>
      <c r="G897" s="9">
        <v>0</v>
      </c>
      <c r="H897" s="8">
        <f>ROUND( D$897*G897,0 )</f>
        <v>0</v>
      </c>
    </row>
    <row r="898" spans="1:10">
      <c r="F898" s="7" t="s">
        <v>22</v>
      </c>
      <c r="G898" s="9">
        <v>0</v>
      </c>
      <c r="I898" s="8">
        <f>ROUND( D$897*G898,0 )</f>
        <v>0</v>
      </c>
    </row>
    <row r="899" spans="1:10">
      <c r="F899" s="7" t="s">
        <v>23</v>
      </c>
      <c r="G899" s="9">
        <v>0</v>
      </c>
      <c r="J899" s="8">
        <f>ROUND( D$897*G899,2 )</f>
        <v>0</v>
      </c>
    </row>
    <row r="902" spans="1:10">
      <c r="A902" s="6">
        <v>14</v>
      </c>
      <c r="B902" s="7" t="s">
        <v>344</v>
      </c>
      <c r="C902" s="6" t="s">
        <v>343</v>
      </c>
      <c r="D902" s="8">
        <f>ROUND( 30,2 )</f>
        <v>30</v>
      </c>
      <c r="E902" s="6" t="s">
        <v>345</v>
      </c>
      <c r="F902" s="7" t="s">
        <v>21</v>
      </c>
      <c r="G902" s="9">
        <v>0</v>
      </c>
      <c r="H902" s="8">
        <f>ROUND( D$902*G902,0 )</f>
        <v>0</v>
      </c>
    </row>
    <row r="903" spans="1:10">
      <c r="F903" s="7" t="s">
        <v>22</v>
      </c>
      <c r="G903" s="9">
        <v>0</v>
      </c>
      <c r="I903" s="8">
        <f>ROUND( D$902*G903,0 )</f>
        <v>0</v>
      </c>
    </row>
    <row r="904" spans="1:10">
      <c r="F904" s="7" t="s">
        <v>23</v>
      </c>
      <c r="G904" s="9">
        <v>0</v>
      </c>
      <c r="J904" s="8">
        <f>ROUND( D$902*G904,2 )</f>
        <v>0</v>
      </c>
    </row>
    <row r="907" spans="1:10">
      <c r="A907" s="6">
        <v>15</v>
      </c>
      <c r="B907" s="7" t="s">
        <v>347</v>
      </c>
      <c r="C907" s="6" t="s">
        <v>346</v>
      </c>
      <c r="D907" s="8">
        <f>ROUND( 90,2 )</f>
        <v>90</v>
      </c>
      <c r="E907" s="6" t="s">
        <v>345</v>
      </c>
      <c r="F907" s="7" t="s">
        <v>21</v>
      </c>
      <c r="G907" s="9">
        <v>0</v>
      </c>
      <c r="H907" s="8">
        <f>ROUND( D$907*G907,0 )</f>
        <v>0</v>
      </c>
    </row>
    <row r="908" spans="1:10">
      <c r="F908" s="7" t="s">
        <v>22</v>
      </c>
      <c r="G908" s="9">
        <v>0</v>
      </c>
      <c r="I908" s="8">
        <f>ROUND( D$907*G908,0 )</f>
        <v>0</v>
      </c>
    </row>
    <row r="909" spans="1:10">
      <c r="F909" s="7" t="s">
        <v>23</v>
      </c>
      <c r="G909" s="9">
        <v>0</v>
      </c>
      <c r="J909" s="8">
        <f>ROUND( D$907*G909,2 )</f>
        <v>0</v>
      </c>
    </row>
    <row r="912" spans="1:10">
      <c r="A912" s="6">
        <v>16</v>
      </c>
      <c r="B912" s="7" t="s">
        <v>349</v>
      </c>
      <c r="C912" s="6" t="s">
        <v>348</v>
      </c>
      <c r="D912" s="8">
        <f>ROUND( 11,2 )</f>
        <v>11</v>
      </c>
      <c r="E912" s="6" t="s">
        <v>345</v>
      </c>
      <c r="F912" s="7" t="s">
        <v>21</v>
      </c>
      <c r="G912" s="9">
        <v>0</v>
      </c>
      <c r="H912" s="8">
        <f>ROUND( D$912*G912,0 )</f>
        <v>0</v>
      </c>
    </row>
    <row r="913" spans="1:10">
      <c r="F913" s="7" t="s">
        <v>22</v>
      </c>
      <c r="G913" s="9">
        <v>0</v>
      </c>
      <c r="I913" s="8">
        <f>ROUND( D$912*G913,0 )</f>
        <v>0</v>
      </c>
    </row>
    <row r="914" spans="1:10">
      <c r="F914" s="7" t="s">
        <v>23</v>
      </c>
      <c r="G914" s="9">
        <v>0</v>
      </c>
      <c r="J914" s="8">
        <f>ROUND( D$912*G914,2 )</f>
        <v>0</v>
      </c>
    </row>
    <row r="917" spans="1:10">
      <c r="A917" s="6">
        <v>17</v>
      </c>
      <c r="B917" s="7" t="s">
        <v>351</v>
      </c>
      <c r="C917" s="6" t="s">
        <v>350</v>
      </c>
      <c r="D917" s="8">
        <f>ROUND( 2,2 )</f>
        <v>2</v>
      </c>
      <c r="E917" s="6" t="s">
        <v>30</v>
      </c>
      <c r="F917" s="7" t="s">
        <v>21</v>
      </c>
      <c r="G917" s="9">
        <v>0</v>
      </c>
      <c r="H917" s="8">
        <f>ROUND( D$917*G917,0 )</f>
        <v>0</v>
      </c>
    </row>
    <row r="918" spans="1:10">
      <c r="F918" s="7" t="s">
        <v>22</v>
      </c>
      <c r="G918" s="9">
        <v>0</v>
      </c>
      <c r="I918" s="8">
        <f>ROUND( D$917*G918,0 )</f>
        <v>0</v>
      </c>
    </row>
    <row r="919" spans="1:10">
      <c r="F919" s="7" t="s">
        <v>23</v>
      </c>
      <c r="G919" s="9">
        <v>0</v>
      </c>
      <c r="J919" s="8">
        <f>ROUND( D$917*G919,2 )</f>
        <v>0</v>
      </c>
    </row>
    <row r="922" spans="1:10">
      <c r="A922" s="6">
        <v>18</v>
      </c>
      <c r="B922" s="7" t="s">
        <v>353</v>
      </c>
      <c r="C922" s="6" t="s">
        <v>352</v>
      </c>
      <c r="D922" s="8">
        <f>ROUND( 4,2 )</f>
        <v>4</v>
      </c>
      <c r="E922" s="6" t="s">
        <v>30</v>
      </c>
      <c r="F922" s="7" t="s">
        <v>21</v>
      </c>
      <c r="G922" s="9">
        <v>0</v>
      </c>
      <c r="H922" s="8">
        <f>ROUND( D$922*G922,0 )</f>
        <v>0</v>
      </c>
    </row>
    <row r="923" spans="1:10">
      <c r="F923" s="7" t="s">
        <v>22</v>
      </c>
      <c r="G923" s="9">
        <v>0</v>
      </c>
      <c r="I923" s="8">
        <f>ROUND( D$922*G923,2 )</f>
        <v>0</v>
      </c>
    </row>
    <row r="924" spans="1:10">
      <c r="F924" s="7" t="s">
        <v>23</v>
      </c>
      <c r="G924" s="9">
        <v>0</v>
      </c>
      <c r="J924" s="8">
        <f>ROUND( D$922*G924,2 )</f>
        <v>0</v>
      </c>
    </row>
    <row r="927" spans="1:10">
      <c r="A927" s="6">
        <v>19</v>
      </c>
      <c r="B927" s="7" t="s">
        <v>355</v>
      </c>
      <c r="C927" s="6" t="s">
        <v>354</v>
      </c>
      <c r="D927" s="8">
        <f>ROUND( 2,2 )</f>
        <v>2</v>
      </c>
      <c r="E927" s="6" t="s">
        <v>30</v>
      </c>
      <c r="F927" s="7" t="s">
        <v>21</v>
      </c>
      <c r="G927" s="9">
        <v>0</v>
      </c>
      <c r="H927" s="8">
        <f>ROUND( D$927*G927,0 )</f>
        <v>0</v>
      </c>
    </row>
    <row r="928" spans="1:10">
      <c r="F928" s="7" t="s">
        <v>22</v>
      </c>
      <c r="G928" s="9">
        <v>0</v>
      </c>
      <c r="I928" s="8">
        <f>ROUND( D$927*G928,2 )</f>
        <v>0</v>
      </c>
    </row>
    <row r="929" spans="1:10">
      <c r="F929" s="7" t="s">
        <v>23</v>
      </c>
      <c r="G929" s="9">
        <v>0</v>
      </c>
      <c r="J929" s="8">
        <f>ROUND( D$927*G929,2 )</f>
        <v>0</v>
      </c>
    </row>
    <row r="932" spans="1:10">
      <c r="A932" s="6">
        <v>20</v>
      </c>
      <c r="B932" s="7" t="s">
        <v>357</v>
      </c>
      <c r="C932" s="6" t="s">
        <v>356</v>
      </c>
      <c r="D932" s="8">
        <f>ROUND( 1,2 )</f>
        <v>1</v>
      </c>
      <c r="E932" s="6" t="s">
        <v>30</v>
      </c>
      <c r="F932" s="7" t="s">
        <v>21</v>
      </c>
      <c r="G932" s="9">
        <v>0</v>
      </c>
      <c r="H932" s="8">
        <f>ROUND( D$932*G932,0 )</f>
        <v>0</v>
      </c>
    </row>
    <row r="933" spans="1:10">
      <c r="F933" s="7" t="s">
        <v>22</v>
      </c>
      <c r="G933" s="9">
        <v>0</v>
      </c>
      <c r="I933" s="8">
        <f>ROUND( D$932*G933,0 )</f>
        <v>0</v>
      </c>
    </row>
    <row r="934" spans="1:10">
      <c r="F934" s="7" t="s">
        <v>23</v>
      </c>
      <c r="G934" s="9">
        <v>0</v>
      </c>
      <c r="J934" s="8">
        <f>ROUND( D$932*G934,2 )</f>
        <v>0</v>
      </c>
    </row>
    <row r="937" spans="1:10">
      <c r="A937" s="6">
        <v>21</v>
      </c>
      <c r="B937" s="7" t="s">
        <v>359</v>
      </c>
      <c r="C937" s="6" t="s">
        <v>358</v>
      </c>
      <c r="D937" s="8">
        <f>ROUND( 1,2 )</f>
        <v>1</v>
      </c>
      <c r="E937" s="6" t="s">
        <v>30</v>
      </c>
      <c r="F937" s="7" t="s">
        <v>21</v>
      </c>
      <c r="G937" s="9">
        <v>0</v>
      </c>
      <c r="H937" s="8">
        <f>ROUND( D$937*G937,0 )</f>
        <v>0</v>
      </c>
    </row>
    <row r="938" spans="1:10">
      <c r="F938" s="7" t="s">
        <v>22</v>
      </c>
      <c r="G938" s="9">
        <v>0</v>
      </c>
      <c r="I938" s="8">
        <f>ROUND( D$937*G938,0 )</f>
        <v>0</v>
      </c>
    </row>
    <row r="939" spans="1:10">
      <c r="F939" s="7" t="s">
        <v>23</v>
      </c>
      <c r="G939" s="9">
        <v>0</v>
      </c>
      <c r="J939" s="8">
        <f>ROUND( D$937*G939,2 )</f>
        <v>0</v>
      </c>
    </row>
    <row r="942" spans="1:10">
      <c r="A942" s="6">
        <v>22</v>
      </c>
      <c r="B942" s="7" t="s">
        <v>212</v>
      </c>
      <c r="C942" s="6" t="s">
        <v>211</v>
      </c>
      <c r="D942" s="8">
        <f>ROUND( 2,2 )</f>
        <v>2</v>
      </c>
      <c r="E942" s="6" t="s">
        <v>30</v>
      </c>
      <c r="F942" s="7" t="s">
        <v>21</v>
      </c>
      <c r="G942" s="9">
        <v>0</v>
      </c>
      <c r="H942" s="8">
        <f>ROUND( D$942*G942,0 )</f>
        <v>0</v>
      </c>
    </row>
    <row r="943" spans="1:10">
      <c r="F943" s="7" t="s">
        <v>22</v>
      </c>
      <c r="G943" s="9">
        <v>0</v>
      </c>
      <c r="I943" s="8">
        <f>ROUND( D$942*G943,0 )</f>
        <v>0</v>
      </c>
    </row>
    <row r="944" spans="1:10">
      <c r="F944" s="7" t="s">
        <v>23</v>
      </c>
      <c r="G944" s="9">
        <v>0</v>
      </c>
      <c r="J944" s="8">
        <f>ROUND( D$942*G944,2 )</f>
        <v>0</v>
      </c>
    </row>
    <row r="947" spans="1:10">
      <c r="A947" s="6">
        <v>23</v>
      </c>
      <c r="B947" s="7" t="s">
        <v>361</v>
      </c>
      <c r="C947" s="6" t="s">
        <v>360</v>
      </c>
      <c r="D947" s="8">
        <f>ROUND( 2,2 )</f>
        <v>2</v>
      </c>
      <c r="E947" s="6" t="s">
        <v>30</v>
      </c>
      <c r="F947" s="7" t="s">
        <v>21</v>
      </c>
      <c r="G947" s="9">
        <v>0</v>
      </c>
      <c r="H947" s="8">
        <f>ROUND( D$947*G947,0 )</f>
        <v>0</v>
      </c>
    </row>
    <row r="948" spans="1:10">
      <c r="F948" s="7" t="s">
        <v>22</v>
      </c>
      <c r="G948" s="9">
        <v>0</v>
      </c>
      <c r="I948" s="8">
        <f>ROUND( D$947*G948,0 )</f>
        <v>0</v>
      </c>
    </row>
    <row r="949" spans="1:10">
      <c r="F949" s="7" t="s">
        <v>23</v>
      </c>
      <c r="G949" s="9">
        <v>0</v>
      </c>
      <c r="J949" s="8">
        <f>ROUND( D$947*G949,2 )</f>
        <v>0</v>
      </c>
    </row>
    <row r="952" spans="1:10">
      <c r="A952" s="6">
        <v>24</v>
      </c>
      <c r="B952" s="7" t="s">
        <v>190</v>
      </c>
      <c r="C952" s="6" t="s">
        <v>189</v>
      </c>
      <c r="D952" s="8">
        <f>ROUND( 8,2 )</f>
        <v>8</v>
      </c>
      <c r="E952" s="6" t="s">
        <v>30</v>
      </c>
      <c r="F952" s="7" t="s">
        <v>21</v>
      </c>
      <c r="G952" s="9">
        <v>0</v>
      </c>
      <c r="H952" s="8">
        <f>ROUND( D$952*G952,0 )</f>
        <v>0</v>
      </c>
    </row>
    <row r="953" spans="1:10">
      <c r="F953" s="7" t="s">
        <v>22</v>
      </c>
      <c r="G953" s="9">
        <v>0</v>
      </c>
      <c r="I953" s="8">
        <f>ROUND( D$952*G953,0 )</f>
        <v>0</v>
      </c>
    </row>
    <row r="954" spans="1:10">
      <c r="F954" s="7" t="s">
        <v>23</v>
      </c>
      <c r="G954" s="9">
        <v>0</v>
      </c>
      <c r="J954" s="8">
        <f>ROUND( D$952*G954,2 )</f>
        <v>0</v>
      </c>
    </row>
    <row r="957" spans="1:10">
      <c r="A957" s="6">
        <v>25</v>
      </c>
      <c r="B957" s="7" t="s">
        <v>363</v>
      </c>
      <c r="C957" s="6" t="s">
        <v>362</v>
      </c>
      <c r="D957" s="8">
        <f>ROUND( 5,2 )</f>
        <v>5</v>
      </c>
      <c r="E957" s="6" t="s">
        <v>30</v>
      </c>
      <c r="F957" s="7" t="s">
        <v>21</v>
      </c>
      <c r="G957" s="9">
        <v>0</v>
      </c>
      <c r="H957" s="8">
        <f>ROUND( D$957*G957,0 )</f>
        <v>0</v>
      </c>
    </row>
    <row r="958" spans="1:10">
      <c r="F958" s="7" t="s">
        <v>22</v>
      </c>
      <c r="G958" s="9">
        <v>0</v>
      </c>
      <c r="I958" s="8">
        <f>ROUND( D$957*G958,0 )</f>
        <v>0</v>
      </c>
    </row>
    <row r="959" spans="1:10">
      <c r="F959" s="7" t="s">
        <v>23</v>
      </c>
      <c r="G959" s="9">
        <v>0</v>
      </c>
      <c r="J959" s="8">
        <f>ROUND( D$957*G959,2 )</f>
        <v>0</v>
      </c>
    </row>
    <row r="962" spans="1:10">
      <c r="A962" s="6">
        <v>26</v>
      </c>
      <c r="B962" s="7" t="s">
        <v>196</v>
      </c>
      <c r="C962" s="6" t="s">
        <v>195</v>
      </c>
      <c r="D962" s="8">
        <f>ROUND( 3,2 )</f>
        <v>3</v>
      </c>
      <c r="E962" s="6" t="s">
        <v>30</v>
      </c>
      <c r="F962" s="7" t="s">
        <v>21</v>
      </c>
      <c r="G962" s="9">
        <v>0</v>
      </c>
      <c r="H962" s="8">
        <f>ROUND( D$962*G962,0 )</f>
        <v>0</v>
      </c>
    </row>
    <row r="963" spans="1:10">
      <c r="F963" s="7" t="s">
        <v>22</v>
      </c>
      <c r="G963" s="9">
        <v>0</v>
      </c>
      <c r="I963" s="8">
        <f>ROUND( D$962*G963,0 )</f>
        <v>0</v>
      </c>
    </row>
    <row r="964" spans="1:10">
      <c r="F964" s="7" t="s">
        <v>23</v>
      </c>
      <c r="G964" s="9">
        <v>0</v>
      </c>
      <c r="J964" s="8">
        <f>ROUND( D$962*G964,2 )</f>
        <v>0</v>
      </c>
    </row>
    <row r="967" spans="1:10">
      <c r="A967" s="6">
        <v>27</v>
      </c>
      <c r="B967" s="7" t="s">
        <v>365</v>
      </c>
      <c r="C967" s="6" t="s">
        <v>364</v>
      </c>
      <c r="D967" s="8">
        <f>ROUND( 1,2 )</f>
        <v>1</v>
      </c>
      <c r="E967" s="6" t="s">
        <v>30</v>
      </c>
      <c r="F967" s="7" t="s">
        <v>21</v>
      </c>
      <c r="G967" s="9">
        <v>0</v>
      </c>
      <c r="H967" s="8">
        <f>ROUND( D$967*G967,0 )</f>
        <v>0</v>
      </c>
    </row>
    <row r="968" spans="1:10">
      <c r="F968" s="7" t="s">
        <v>22</v>
      </c>
      <c r="G968" s="9">
        <v>0</v>
      </c>
      <c r="I968" s="8">
        <f>ROUND( D$967*G968,0 )</f>
        <v>0</v>
      </c>
    </row>
    <row r="969" spans="1:10">
      <c r="F969" s="7" t="s">
        <v>23</v>
      </c>
      <c r="G969" s="9">
        <v>0</v>
      </c>
      <c r="J969" s="8">
        <f>ROUND( D$967*G969,2 )</f>
        <v>0</v>
      </c>
    </row>
    <row r="972" spans="1:10">
      <c r="A972" s="6">
        <v>28</v>
      </c>
      <c r="B972" s="7" t="s">
        <v>208</v>
      </c>
      <c r="C972" s="6" t="s">
        <v>207</v>
      </c>
      <c r="D972" s="8">
        <f>ROUND( 1,2 )</f>
        <v>1</v>
      </c>
      <c r="E972" s="6" t="s">
        <v>30</v>
      </c>
      <c r="F972" s="7" t="s">
        <v>21</v>
      </c>
      <c r="G972" s="9">
        <v>0</v>
      </c>
      <c r="H972" s="8">
        <f>ROUND( D$972*G972,0 )</f>
        <v>0</v>
      </c>
    </row>
    <row r="973" spans="1:10">
      <c r="F973" s="7" t="s">
        <v>22</v>
      </c>
      <c r="G973" s="9">
        <v>0</v>
      </c>
      <c r="I973" s="8">
        <f>ROUND( D$972*G973,0 )</f>
        <v>0</v>
      </c>
    </row>
    <row r="974" spans="1:10">
      <c r="F974" s="7" t="s">
        <v>23</v>
      </c>
      <c r="G974" s="9">
        <v>0</v>
      </c>
      <c r="J974" s="8">
        <f>ROUND( D$972*G974,2 )</f>
        <v>0</v>
      </c>
    </row>
    <row r="977" spans="1:10">
      <c r="A977" s="6">
        <v>29</v>
      </c>
      <c r="B977" s="7" t="s">
        <v>200</v>
      </c>
      <c r="C977" s="6" t="s">
        <v>199</v>
      </c>
      <c r="D977" s="8">
        <f>ROUND( 3,2 )</f>
        <v>3</v>
      </c>
      <c r="E977" s="6" t="s">
        <v>30</v>
      </c>
      <c r="F977" s="7" t="s">
        <v>21</v>
      </c>
      <c r="G977" s="9">
        <v>0</v>
      </c>
      <c r="H977" s="8">
        <f>ROUND( D$977*G977,0 )</f>
        <v>0</v>
      </c>
    </row>
    <row r="978" spans="1:10">
      <c r="F978" s="7" t="s">
        <v>22</v>
      </c>
      <c r="G978" s="9">
        <v>0</v>
      </c>
      <c r="I978" s="8">
        <f>ROUND( D$977*G978,0 )</f>
        <v>0</v>
      </c>
    </row>
    <row r="979" spans="1:10">
      <c r="F979" s="7" t="s">
        <v>23</v>
      </c>
      <c r="G979" s="9">
        <v>0</v>
      </c>
      <c r="J979" s="8">
        <f>ROUND( D$977*G979,2 )</f>
        <v>0</v>
      </c>
    </row>
    <row r="982" spans="1:10">
      <c r="A982" s="6">
        <v>30</v>
      </c>
      <c r="B982" s="7" t="s">
        <v>367</v>
      </c>
      <c r="C982" s="6" t="s">
        <v>366</v>
      </c>
      <c r="D982" s="8">
        <f>ROUND( 1,2 )</f>
        <v>1</v>
      </c>
      <c r="E982" s="6" t="s">
        <v>30</v>
      </c>
      <c r="F982" s="7" t="s">
        <v>21</v>
      </c>
      <c r="G982" s="9">
        <v>0</v>
      </c>
      <c r="H982" s="8">
        <f>ROUND( D$982*G982,0 )</f>
        <v>0</v>
      </c>
    </row>
    <row r="983" spans="1:10">
      <c r="F983" s="7" t="s">
        <v>22</v>
      </c>
      <c r="G983" s="9">
        <v>0</v>
      </c>
      <c r="I983" s="8">
        <f>ROUND( D$982*G983,0 )</f>
        <v>0</v>
      </c>
    </row>
    <row r="984" spans="1:10">
      <c r="F984" s="7" t="s">
        <v>23</v>
      </c>
      <c r="G984" s="9">
        <v>0</v>
      </c>
      <c r="J984" s="8">
        <f>ROUND( D$982*G984,2 )</f>
        <v>0</v>
      </c>
    </row>
    <row r="987" spans="1:10">
      <c r="A987" s="6">
        <v>31</v>
      </c>
      <c r="B987" s="7" t="s">
        <v>369</v>
      </c>
      <c r="C987" s="6" t="s">
        <v>368</v>
      </c>
      <c r="D987" s="8">
        <f>ROUND( 4,2 )</f>
        <v>4</v>
      </c>
      <c r="E987" s="6" t="s">
        <v>30</v>
      </c>
      <c r="F987" s="7" t="s">
        <v>21</v>
      </c>
      <c r="G987" s="9">
        <v>0</v>
      </c>
      <c r="H987" s="8">
        <f>ROUND( D$987*G987,0 )</f>
        <v>0</v>
      </c>
    </row>
    <row r="988" spans="1:10">
      <c r="F988" s="7" t="s">
        <v>22</v>
      </c>
      <c r="G988" s="9">
        <v>0</v>
      </c>
      <c r="I988" s="8">
        <f>ROUND( D$987*G988,0 )</f>
        <v>0</v>
      </c>
    </row>
    <row r="989" spans="1:10">
      <c r="F989" s="7" t="s">
        <v>23</v>
      </c>
      <c r="G989" s="9">
        <v>0</v>
      </c>
      <c r="J989" s="8">
        <f>ROUND( D$987*G989,2 )</f>
        <v>0</v>
      </c>
    </row>
    <row r="992" spans="1:10">
      <c r="A992" s="6">
        <v>32</v>
      </c>
      <c r="B992" s="7" t="s">
        <v>371</v>
      </c>
      <c r="C992" s="6" t="s">
        <v>370</v>
      </c>
      <c r="D992" s="8">
        <f>ROUND( 1,2 )</f>
        <v>1</v>
      </c>
      <c r="E992" s="6" t="s">
        <v>30</v>
      </c>
      <c r="F992" s="7" t="s">
        <v>21</v>
      </c>
      <c r="G992" s="9">
        <v>0</v>
      </c>
      <c r="H992" s="8">
        <f>ROUND( D$992*G992,0 )</f>
        <v>0</v>
      </c>
    </row>
    <row r="993" spans="1:10">
      <c r="F993" s="7" t="s">
        <v>22</v>
      </c>
      <c r="G993" s="9">
        <v>0</v>
      </c>
      <c r="I993" s="8">
        <f>ROUND( D$992*G993,0 )</f>
        <v>0</v>
      </c>
    </row>
    <row r="994" spans="1:10">
      <c r="F994" s="7" t="s">
        <v>23</v>
      </c>
      <c r="G994" s="9">
        <v>0</v>
      </c>
      <c r="J994" s="8">
        <f>ROUND( D$992*G994,2 )</f>
        <v>0</v>
      </c>
    </row>
    <row r="997" spans="1:10">
      <c r="A997" s="6">
        <v>33</v>
      </c>
      <c r="B997" s="7" t="s">
        <v>373</v>
      </c>
      <c r="C997" s="6" t="s">
        <v>372</v>
      </c>
      <c r="D997" s="8">
        <f>ROUND( 1,2 )</f>
        <v>1</v>
      </c>
      <c r="E997" s="6" t="s">
        <v>30</v>
      </c>
      <c r="F997" s="7" t="s">
        <v>21</v>
      </c>
      <c r="G997" s="9">
        <v>0</v>
      </c>
      <c r="H997" s="8">
        <f>ROUND( D$997*G997,0 )</f>
        <v>0</v>
      </c>
    </row>
    <row r="998" spans="1:10">
      <c r="F998" s="7" t="s">
        <v>22</v>
      </c>
      <c r="G998" s="9">
        <v>0</v>
      </c>
      <c r="I998" s="8">
        <f>ROUND( D$997*G998,0 )</f>
        <v>0</v>
      </c>
    </row>
    <row r="999" spans="1:10">
      <c r="F999" s="7" t="s">
        <v>23</v>
      </c>
      <c r="G999" s="9">
        <v>0</v>
      </c>
      <c r="J999" s="8">
        <f>ROUND( D$997*G999,2 )</f>
        <v>0</v>
      </c>
    </row>
    <row r="1002" spans="1:10">
      <c r="A1002" s="6">
        <v>34</v>
      </c>
      <c r="B1002" s="7" t="s">
        <v>375</v>
      </c>
      <c r="C1002" s="6" t="s">
        <v>374</v>
      </c>
      <c r="D1002" s="8">
        <f>ROUND( 1,2 )</f>
        <v>1</v>
      </c>
      <c r="E1002" s="6" t="s">
        <v>30</v>
      </c>
      <c r="F1002" s="7" t="s">
        <v>21</v>
      </c>
      <c r="G1002" s="9">
        <v>0</v>
      </c>
      <c r="H1002" s="8">
        <f>ROUND( D$1002*G1002,0 )</f>
        <v>0</v>
      </c>
    </row>
    <row r="1003" spans="1:10">
      <c r="F1003" s="7" t="s">
        <v>22</v>
      </c>
      <c r="G1003" s="9">
        <v>0</v>
      </c>
      <c r="I1003" s="8">
        <f>ROUND( D$1002*G1003,0 )</f>
        <v>0</v>
      </c>
    </row>
    <row r="1004" spans="1:10">
      <c r="F1004" s="7" t="s">
        <v>23</v>
      </c>
      <c r="G1004" s="9">
        <v>0</v>
      </c>
      <c r="J1004" s="8">
        <f>ROUND( D$1002*G1004,2 )</f>
        <v>0</v>
      </c>
    </row>
    <row r="1007" spans="1:10">
      <c r="A1007" s="6">
        <v>35</v>
      </c>
      <c r="B1007" s="7" t="s">
        <v>377</v>
      </c>
      <c r="C1007" s="6" t="s">
        <v>376</v>
      </c>
      <c r="D1007" s="8">
        <f>ROUND( 1,2 )</f>
        <v>1</v>
      </c>
      <c r="E1007" s="6" t="s">
        <v>30</v>
      </c>
      <c r="F1007" s="7" t="s">
        <v>21</v>
      </c>
      <c r="G1007" s="9">
        <v>0</v>
      </c>
      <c r="H1007" s="8">
        <f>ROUND( D$1007*G1007,0 )</f>
        <v>0</v>
      </c>
    </row>
    <row r="1008" spans="1:10">
      <c r="F1008" s="7" t="s">
        <v>22</v>
      </c>
      <c r="G1008" s="9">
        <v>0</v>
      </c>
      <c r="I1008" s="8">
        <f>ROUND( D$1007*G1008,0 )</f>
        <v>0</v>
      </c>
    </row>
    <row r="1009" spans="1:10">
      <c r="F1009" s="7" t="s">
        <v>23</v>
      </c>
      <c r="G1009" s="9">
        <v>0</v>
      </c>
      <c r="J1009" s="8">
        <f>ROUND( D$1007*G1009,2 )</f>
        <v>0</v>
      </c>
    </row>
    <row r="1012" spans="1:10">
      <c r="A1012" s="6">
        <v>36</v>
      </c>
      <c r="B1012" s="7" t="s">
        <v>379</v>
      </c>
      <c r="C1012" s="6" t="s">
        <v>378</v>
      </c>
      <c r="D1012" s="8">
        <f>ROUND( 1,2 )</f>
        <v>1</v>
      </c>
      <c r="E1012" s="6" t="s">
        <v>30</v>
      </c>
      <c r="F1012" s="7" t="s">
        <v>21</v>
      </c>
      <c r="G1012" s="9">
        <v>0</v>
      </c>
      <c r="H1012" s="8">
        <f>ROUND( D$1012*G1012,0 )</f>
        <v>0</v>
      </c>
    </row>
    <row r="1013" spans="1:10">
      <c r="F1013" s="7" t="s">
        <v>22</v>
      </c>
      <c r="G1013" s="9">
        <v>0</v>
      </c>
      <c r="I1013" s="8">
        <f>ROUND( D$1012*G1013,0 )</f>
        <v>0</v>
      </c>
    </row>
    <row r="1014" spans="1:10">
      <c r="F1014" s="7" t="s">
        <v>23</v>
      </c>
      <c r="G1014" s="9">
        <v>0</v>
      </c>
      <c r="J1014" s="8">
        <f>ROUND( D$1012*G1014,2 )</f>
        <v>0</v>
      </c>
    </row>
    <row r="1017" spans="1:10">
      <c r="A1017" s="6">
        <v>37</v>
      </c>
      <c r="B1017" s="7" t="s">
        <v>381</v>
      </c>
      <c r="C1017" s="6" t="s">
        <v>380</v>
      </c>
      <c r="D1017" s="8">
        <f>ROUND( 1,2 )</f>
        <v>1</v>
      </c>
      <c r="E1017" s="6" t="s">
        <v>30</v>
      </c>
      <c r="F1017" s="7" t="s">
        <v>21</v>
      </c>
      <c r="G1017" s="9">
        <v>0</v>
      </c>
      <c r="H1017" s="8">
        <f>ROUND( D$1017*G1017,0 )</f>
        <v>0</v>
      </c>
    </row>
    <row r="1018" spans="1:10">
      <c r="F1018" s="7" t="s">
        <v>22</v>
      </c>
      <c r="G1018" s="9">
        <v>0</v>
      </c>
      <c r="I1018" s="8">
        <f>ROUND( D$1017*G1018,0 )</f>
        <v>0</v>
      </c>
    </row>
    <row r="1019" spans="1:10">
      <c r="F1019" s="7" t="s">
        <v>23</v>
      </c>
      <c r="G1019" s="9">
        <v>0</v>
      </c>
      <c r="J1019" s="8">
        <f>ROUND( D$1017*G1019,2 )</f>
        <v>0</v>
      </c>
    </row>
    <row r="1022" spans="1:10">
      <c r="A1022" s="6">
        <v>38</v>
      </c>
      <c r="B1022" s="7" t="s">
        <v>383</v>
      </c>
      <c r="C1022" s="6" t="s">
        <v>382</v>
      </c>
      <c r="D1022" s="8">
        <f>ROUND( 1,2 )</f>
        <v>1</v>
      </c>
      <c r="E1022" s="6" t="s">
        <v>30</v>
      </c>
      <c r="F1022" s="7" t="s">
        <v>21</v>
      </c>
      <c r="G1022" s="9">
        <v>0</v>
      </c>
      <c r="H1022" s="8">
        <f>ROUND( D$1022*G1022,0 )</f>
        <v>0</v>
      </c>
    </row>
    <row r="1023" spans="1:10">
      <c r="F1023" s="7" t="s">
        <v>22</v>
      </c>
      <c r="G1023" s="9">
        <v>0</v>
      </c>
      <c r="I1023" s="8">
        <f>ROUND( D$1022*G1023,0 )</f>
        <v>0</v>
      </c>
    </row>
    <row r="1024" spans="1:10">
      <c r="F1024" s="7" t="s">
        <v>23</v>
      </c>
      <c r="G1024" s="9">
        <v>0</v>
      </c>
      <c r="J1024" s="8">
        <f>ROUND( D$1022*G1024,2 )</f>
        <v>0</v>
      </c>
    </row>
    <row r="1027" spans="1:10">
      <c r="A1027" s="6">
        <v>39</v>
      </c>
      <c r="B1027" s="7" t="s">
        <v>385</v>
      </c>
      <c r="C1027" s="6" t="s">
        <v>384</v>
      </c>
      <c r="D1027" s="8">
        <f>ROUND( 1,2 )</f>
        <v>1</v>
      </c>
      <c r="E1027" s="6" t="s">
        <v>30</v>
      </c>
      <c r="F1027" s="7" t="s">
        <v>21</v>
      </c>
      <c r="G1027" s="9">
        <v>0</v>
      </c>
      <c r="H1027" s="8">
        <f>ROUND( D$1027*G1027,0 )</f>
        <v>0</v>
      </c>
    </row>
    <row r="1028" spans="1:10">
      <c r="F1028" s="7" t="s">
        <v>22</v>
      </c>
      <c r="G1028" s="9">
        <v>0</v>
      </c>
      <c r="I1028" s="8">
        <f>ROUND( D$1027*G1028,0 )</f>
        <v>0</v>
      </c>
    </row>
    <row r="1029" spans="1:10">
      <c r="F1029" s="7" t="s">
        <v>23</v>
      </c>
      <c r="G1029" s="9">
        <v>0</v>
      </c>
      <c r="J1029" s="8">
        <f>ROUND( D$1027*G1029,2 )</f>
        <v>0</v>
      </c>
    </row>
    <row r="1032" spans="1:10">
      <c r="A1032" s="6">
        <v>40</v>
      </c>
      <c r="B1032" s="7" t="s">
        <v>387</v>
      </c>
      <c r="C1032" s="6" t="s">
        <v>386</v>
      </c>
      <c r="D1032" s="8">
        <f>ROUND( 1,2 )</f>
        <v>1</v>
      </c>
      <c r="E1032" s="6" t="s">
        <v>30</v>
      </c>
      <c r="F1032" s="7" t="s">
        <v>21</v>
      </c>
      <c r="G1032" s="9">
        <v>0</v>
      </c>
      <c r="H1032" s="8">
        <f>ROUND( D$1032*G1032,0 )</f>
        <v>0</v>
      </c>
    </row>
    <row r="1033" spans="1:10">
      <c r="F1033" s="7" t="s">
        <v>22</v>
      </c>
      <c r="G1033" s="9">
        <v>0</v>
      </c>
      <c r="I1033" s="8">
        <f>ROUND( D$1032*G1033,0 )</f>
        <v>0</v>
      </c>
    </row>
    <row r="1034" spans="1:10">
      <c r="F1034" s="7" t="s">
        <v>23</v>
      </c>
      <c r="G1034" s="9">
        <v>0</v>
      </c>
      <c r="J1034" s="8">
        <f>ROUND( D$1032*G1034,2 )</f>
        <v>0</v>
      </c>
    </row>
    <row r="1037" spans="1:10">
      <c r="A1037" s="6">
        <v>41</v>
      </c>
      <c r="B1037" s="7" t="s">
        <v>389</v>
      </c>
      <c r="C1037" s="6" t="s">
        <v>388</v>
      </c>
      <c r="D1037" s="8">
        <f>ROUND( 1,2 )</f>
        <v>1</v>
      </c>
      <c r="E1037" s="6" t="s">
        <v>30</v>
      </c>
      <c r="F1037" s="7" t="s">
        <v>21</v>
      </c>
      <c r="G1037" s="9">
        <v>0</v>
      </c>
      <c r="H1037" s="8">
        <f>ROUND( D$1037*G1037,0 )</f>
        <v>0</v>
      </c>
    </row>
    <row r="1038" spans="1:10">
      <c r="F1038" s="7" t="s">
        <v>22</v>
      </c>
      <c r="G1038" s="9">
        <v>0</v>
      </c>
      <c r="I1038" s="8">
        <f>ROUND( D$1037*G1038,0 )</f>
        <v>0</v>
      </c>
    </row>
    <row r="1039" spans="1:10">
      <c r="F1039" s="7" t="s">
        <v>23</v>
      </c>
      <c r="G1039" s="9">
        <v>0</v>
      </c>
      <c r="J1039" s="8">
        <f>ROUND( D$1037*G1039,2 )</f>
        <v>0</v>
      </c>
    </row>
    <row r="1042" spans="1:10">
      <c r="A1042" s="6">
        <v>42</v>
      </c>
      <c r="B1042" s="7" t="s">
        <v>391</v>
      </c>
      <c r="C1042" s="6" t="s">
        <v>390</v>
      </c>
      <c r="D1042" s="8">
        <f>ROUND( 1,2 )</f>
        <v>1</v>
      </c>
      <c r="E1042" s="6" t="s">
        <v>30</v>
      </c>
      <c r="F1042" s="7" t="s">
        <v>21</v>
      </c>
      <c r="G1042" s="9">
        <v>0</v>
      </c>
      <c r="H1042" s="8">
        <f>ROUND( D$1042*G1042,0 )</f>
        <v>0</v>
      </c>
    </row>
    <row r="1043" spans="1:10">
      <c r="F1043" s="7" t="s">
        <v>22</v>
      </c>
      <c r="G1043" s="9">
        <v>0</v>
      </c>
      <c r="I1043" s="8">
        <f>ROUND( D$1042*G1043,0 )</f>
        <v>0</v>
      </c>
    </row>
    <row r="1044" spans="1:10">
      <c r="F1044" s="7" t="s">
        <v>23</v>
      </c>
      <c r="G1044" s="9">
        <v>0</v>
      </c>
      <c r="J1044" s="8">
        <f>ROUND( D$1042*G1044,2 )</f>
        <v>0</v>
      </c>
    </row>
    <row r="1047" spans="1:10">
      <c r="A1047" s="6">
        <v>43</v>
      </c>
      <c r="B1047" s="7" t="s">
        <v>393</v>
      </c>
      <c r="C1047" s="6" t="s">
        <v>392</v>
      </c>
      <c r="D1047" s="8">
        <f>ROUND( 3,2 )</f>
        <v>3</v>
      </c>
      <c r="E1047" s="6" t="s">
        <v>30</v>
      </c>
      <c r="F1047" s="7" t="s">
        <v>21</v>
      </c>
      <c r="G1047" s="9">
        <v>0</v>
      </c>
      <c r="H1047" s="8">
        <f>ROUND( D$1047*G1047,0 )</f>
        <v>0</v>
      </c>
    </row>
    <row r="1048" spans="1:10">
      <c r="F1048" s="7" t="s">
        <v>22</v>
      </c>
      <c r="G1048" s="9">
        <v>0</v>
      </c>
      <c r="I1048" s="8">
        <f>ROUND( D$1047*G1048,0 )</f>
        <v>0</v>
      </c>
    </row>
    <row r="1049" spans="1:10">
      <c r="F1049" s="7" t="s">
        <v>23</v>
      </c>
      <c r="G1049" s="9">
        <v>0</v>
      </c>
      <c r="J1049" s="8">
        <f>ROUND( D$1047*G1049,2 )</f>
        <v>0</v>
      </c>
    </row>
    <row r="1052" spans="1:10">
      <c r="A1052" s="6">
        <v>44</v>
      </c>
      <c r="B1052" s="7" t="s">
        <v>395</v>
      </c>
      <c r="C1052" s="6" t="s">
        <v>394</v>
      </c>
      <c r="D1052" s="8">
        <f>ROUND( 4,2 )</f>
        <v>4</v>
      </c>
      <c r="E1052" s="6" t="s">
        <v>30</v>
      </c>
      <c r="F1052" s="7" t="s">
        <v>21</v>
      </c>
      <c r="G1052" s="9">
        <v>0</v>
      </c>
      <c r="H1052" s="8">
        <f>ROUND( D$1052*G1052,0 )</f>
        <v>0</v>
      </c>
    </row>
    <row r="1053" spans="1:10">
      <c r="F1053" s="7" t="s">
        <v>22</v>
      </c>
      <c r="G1053" s="9">
        <v>0</v>
      </c>
      <c r="I1053" s="8">
        <f>ROUND( D$1052*G1053,0 )</f>
        <v>0</v>
      </c>
    </row>
    <row r="1054" spans="1:10">
      <c r="F1054" s="7" t="s">
        <v>23</v>
      </c>
      <c r="G1054" s="9">
        <v>0</v>
      </c>
      <c r="J1054" s="8">
        <f>ROUND( D$1052*G1054,2 )</f>
        <v>0</v>
      </c>
    </row>
    <row r="1057" spans="1:10">
      <c r="A1057" s="6">
        <v>45</v>
      </c>
      <c r="B1057" s="7" t="s">
        <v>397</v>
      </c>
      <c r="C1057" s="6" t="s">
        <v>396</v>
      </c>
      <c r="D1057" s="8">
        <f>ROUND( 1,2 )</f>
        <v>1</v>
      </c>
      <c r="E1057" s="6" t="s">
        <v>30</v>
      </c>
      <c r="F1057" s="7" t="s">
        <v>21</v>
      </c>
      <c r="G1057" s="9">
        <v>0</v>
      </c>
      <c r="H1057" s="8">
        <f>ROUND( D$1057*G1057,0 )</f>
        <v>0</v>
      </c>
    </row>
    <row r="1058" spans="1:10">
      <c r="F1058" s="7" t="s">
        <v>22</v>
      </c>
      <c r="G1058" s="9">
        <v>0</v>
      </c>
      <c r="I1058" s="8">
        <f>ROUND( D$1057*G1058,0 )</f>
        <v>0</v>
      </c>
    </row>
    <row r="1059" spans="1:10">
      <c r="F1059" s="7" t="s">
        <v>23</v>
      </c>
      <c r="G1059" s="9">
        <v>0</v>
      </c>
      <c r="J1059" s="8">
        <f>ROUND( D$1057*G1059,2 )</f>
        <v>0</v>
      </c>
    </row>
    <row r="1062" spans="1:10">
      <c r="A1062" s="6">
        <v>46</v>
      </c>
      <c r="B1062" s="7" t="s">
        <v>399</v>
      </c>
      <c r="C1062" s="6" t="s">
        <v>398</v>
      </c>
      <c r="D1062" s="8">
        <f>ROUND( 2,2 )</f>
        <v>2</v>
      </c>
      <c r="E1062" s="6" t="s">
        <v>30</v>
      </c>
      <c r="F1062" s="7" t="s">
        <v>21</v>
      </c>
      <c r="G1062" s="9">
        <v>0</v>
      </c>
      <c r="H1062" s="8">
        <f>ROUND( D$1062*G1062,0 )</f>
        <v>0</v>
      </c>
    </row>
    <row r="1063" spans="1:10">
      <c r="F1063" s="7" t="s">
        <v>22</v>
      </c>
      <c r="G1063" s="9">
        <v>0</v>
      </c>
      <c r="I1063" s="8">
        <f>ROUND( D$1062*G1063,0 )</f>
        <v>0</v>
      </c>
    </row>
    <row r="1064" spans="1:10">
      <c r="F1064" s="7" t="s">
        <v>23</v>
      </c>
      <c r="G1064" s="9">
        <v>0</v>
      </c>
      <c r="J1064" s="8">
        <f>ROUND( D$1062*G1064,2 )</f>
        <v>0</v>
      </c>
    </row>
    <row r="1067" spans="1:10">
      <c r="A1067" s="6">
        <v>47</v>
      </c>
      <c r="B1067" s="7" t="s">
        <v>401</v>
      </c>
      <c r="C1067" s="6" t="s">
        <v>400</v>
      </c>
      <c r="D1067" s="8">
        <f>ROUND( 3,2 )</f>
        <v>3</v>
      </c>
      <c r="E1067" s="6" t="s">
        <v>30</v>
      </c>
      <c r="F1067" s="7" t="s">
        <v>21</v>
      </c>
      <c r="G1067" s="9">
        <v>0</v>
      </c>
      <c r="H1067" s="8">
        <f>ROUND( D$1067*G1067,0 )</f>
        <v>0</v>
      </c>
    </row>
    <row r="1068" spans="1:10">
      <c r="F1068" s="7" t="s">
        <v>22</v>
      </c>
      <c r="G1068" s="9">
        <v>0</v>
      </c>
      <c r="I1068" s="8">
        <f>ROUND( D$1067*G1068,0 )</f>
        <v>0</v>
      </c>
    </row>
    <row r="1069" spans="1:10">
      <c r="F1069" s="7" t="s">
        <v>23</v>
      </c>
      <c r="G1069" s="9">
        <v>0</v>
      </c>
      <c r="J1069" s="8">
        <f>ROUND( D$1067*G1069,2 )</f>
        <v>0</v>
      </c>
    </row>
    <row r="1072" spans="1:10">
      <c r="A1072" s="6">
        <v>48</v>
      </c>
      <c r="B1072" s="7" t="s">
        <v>403</v>
      </c>
      <c r="C1072" s="6" t="s">
        <v>402</v>
      </c>
      <c r="D1072" s="8">
        <f>ROUND( 1,2 )</f>
        <v>1</v>
      </c>
      <c r="E1072" s="6" t="s">
        <v>30</v>
      </c>
      <c r="F1072" s="7" t="s">
        <v>21</v>
      </c>
      <c r="G1072" s="9">
        <v>0</v>
      </c>
      <c r="H1072" s="8">
        <f>ROUND( D$1072*G1072,0 )</f>
        <v>0</v>
      </c>
    </row>
    <row r="1073" spans="1:10">
      <c r="F1073" s="7" t="s">
        <v>22</v>
      </c>
      <c r="G1073" s="9">
        <v>0</v>
      </c>
      <c r="I1073" s="8">
        <f>ROUND( D$1072*G1073,0 )</f>
        <v>0</v>
      </c>
    </row>
    <row r="1074" spans="1:10">
      <c r="F1074" s="7" t="s">
        <v>23</v>
      </c>
      <c r="G1074" s="9">
        <v>0</v>
      </c>
      <c r="J1074" s="8">
        <f>ROUND( D$1072*G1074,2 )</f>
        <v>0</v>
      </c>
    </row>
    <row r="1077" spans="1:10">
      <c r="A1077" s="6">
        <v>49</v>
      </c>
      <c r="B1077" s="7" t="s">
        <v>405</v>
      </c>
      <c r="C1077" s="6" t="s">
        <v>404</v>
      </c>
      <c r="D1077" s="8">
        <f>ROUND( 2,2 )</f>
        <v>2</v>
      </c>
      <c r="E1077" s="6" t="s">
        <v>30</v>
      </c>
      <c r="F1077" s="7" t="s">
        <v>21</v>
      </c>
      <c r="G1077" s="9">
        <v>0</v>
      </c>
      <c r="H1077" s="8">
        <f>ROUND( D$1077*G1077,0 )</f>
        <v>0</v>
      </c>
    </row>
    <row r="1078" spans="1:10">
      <c r="F1078" s="7" t="s">
        <v>22</v>
      </c>
      <c r="G1078" s="9">
        <v>0</v>
      </c>
      <c r="I1078" s="8">
        <f>ROUND( D$1077*G1078,0 )</f>
        <v>0</v>
      </c>
    </row>
    <row r="1079" spans="1:10">
      <c r="F1079" s="7" t="s">
        <v>23</v>
      </c>
      <c r="G1079" s="9">
        <v>0</v>
      </c>
      <c r="J1079" s="8">
        <f>ROUND( D$1077*G1079,2 )</f>
        <v>0</v>
      </c>
    </row>
    <row r="1082" spans="1:10">
      <c r="A1082" s="6">
        <v>50</v>
      </c>
      <c r="B1082" s="7" t="s">
        <v>407</v>
      </c>
      <c r="C1082" s="6" t="s">
        <v>406</v>
      </c>
      <c r="D1082" s="8">
        <f>ROUND( 4,2 )</f>
        <v>4</v>
      </c>
      <c r="E1082" s="6" t="s">
        <v>30</v>
      </c>
      <c r="F1082" s="7" t="s">
        <v>21</v>
      </c>
      <c r="G1082" s="9">
        <v>0</v>
      </c>
      <c r="H1082" s="8">
        <f>ROUND( D$1082*G1082,0 )</f>
        <v>0</v>
      </c>
    </row>
    <row r="1083" spans="1:10">
      <c r="F1083" s="7" t="s">
        <v>22</v>
      </c>
      <c r="G1083" s="9">
        <v>0</v>
      </c>
      <c r="I1083" s="8">
        <f>ROUND( D$1082*G1083,0 )</f>
        <v>0</v>
      </c>
    </row>
    <row r="1084" spans="1:10">
      <c r="F1084" s="7" t="s">
        <v>23</v>
      </c>
      <c r="G1084" s="9">
        <v>0</v>
      </c>
      <c r="J1084" s="8">
        <f>ROUND( D$1082*G1084,2 )</f>
        <v>0</v>
      </c>
    </row>
    <row r="1087" spans="1:10">
      <c r="A1087" s="6">
        <v>51</v>
      </c>
      <c r="B1087" s="7" t="s">
        <v>409</v>
      </c>
      <c r="C1087" s="6" t="s">
        <v>408</v>
      </c>
      <c r="D1087" s="8">
        <f>ROUND( 1,2 )</f>
        <v>1</v>
      </c>
      <c r="E1087" s="6" t="s">
        <v>30</v>
      </c>
      <c r="F1087" s="7" t="s">
        <v>21</v>
      </c>
      <c r="G1087" s="9">
        <v>0</v>
      </c>
      <c r="H1087" s="8">
        <f>ROUND( D$1087*G1087,0 )</f>
        <v>0</v>
      </c>
    </row>
    <row r="1088" spans="1:10">
      <c r="F1088" s="7" t="s">
        <v>22</v>
      </c>
      <c r="G1088" s="9">
        <v>0</v>
      </c>
      <c r="I1088" s="8">
        <f>ROUND( D$1087*G1088,0 )</f>
        <v>0</v>
      </c>
    </row>
    <row r="1089" spans="1:10">
      <c r="F1089" s="7" t="s">
        <v>23</v>
      </c>
      <c r="G1089" s="9">
        <v>0</v>
      </c>
      <c r="J1089" s="8">
        <f>ROUND( D$1087*G1089,2 )</f>
        <v>0</v>
      </c>
    </row>
    <row r="1092" spans="1:10">
      <c r="A1092" s="6">
        <v>52</v>
      </c>
      <c r="B1092" s="7" t="s">
        <v>411</v>
      </c>
      <c r="C1092" s="6" t="s">
        <v>410</v>
      </c>
      <c r="D1092" s="8">
        <f>ROUND( 2,2 )</f>
        <v>2</v>
      </c>
      <c r="E1092" s="6" t="s">
        <v>30</v>
      </c>
      <c r="F1092" s="7" t="s">
        <v>21</v>
      </c>
      <c r="G1092" s="9">
        <v>0</v>
      </c>
      <c r="H1092" s="8">
        <f>ROUND( D$1092*G1092,0 )</f>
        <v>0</v>
      </c>
    </row>
    <row r="1093" spans="1:10">
      <c r="F1093" s="7" t="s">
        <v>22</v>
      </c>
      <c r="G1093" s="9">
        <v>0</v>
      </c>
      <c r="I1093" s="8">
        <f>ROUND( D$1092*G1093,0 )</f>
        <v>0</v>
      </c>
    </row>
    <row r="1094" spans="1:10">
      <c r="F1094" s="7" t="s">
        <v>23</v>
      </c>
      <c r="G1094" s="9">
        <v>0</v>
      </c>
      <c r="J1094" s="8">
        <f>ROUND( D$1092*G1094,2 )</f>
        <v>0</v>
      </c>
    </row>
    <row r="1097" spans="1:10">
      <c r="A1097" s="6">
        <v>53</v>
      </c>
      <c r="B1097" s="7" t="s">
        <v>413</v>
      </c>
      <c r="C1097" s="6" t="s">
        <v>412</v>
      </c>
      <c r="D1097" s="8">
        <f>ROUND( 1,2 )</f>
        <v>1</v>
      </c>
      <c r="E1097" s="6" t="s">
        <v>30</v>
      </c>
      <c r="F1097" s="7" t="s">
        <v>21</v>
      </c>
      <c r="G1097" s="9">
        <v>0</v>
      </c>
      <c r="H1097" s="8">
        <f>ROUND( D$1097*G1097,0 )</f>
        <v>0</v>
      </c>
    </row>
    <row r="1098" spans="1:10">
      <c r="F1098" s="7" t="s">
        <v>22</v>
      </c>
      <c r="G1098" s="9">
        <v>0</v>
      </c>
      <c r="I1098" s="8">
        <f>ROUND( D$1097*G1098,0 )</f>
        <v>0</v>
      </c>
    </row>
    <row r="1099" spans="1:10">
      <c r="F1099" s="7" t="s">
        <v>23</v>
      </c>
      <c r="G1099" s="9">
        <v>0</v>
      </c>
      <c r="J1099" s="8">
        <f>ROUND( D$1097*G1099,2 )</f>
        <v>0</v>
      </c>
    </row>
    <row r="1102" spans="1:10">
      <c r="A1102" s="6">
        <v>54</v>
      </c>
      <c r="B1102" s="7" t="s">
        <v>415</v>
      </c>
      <c r="C1102" s="6" t="s">
        <v>414</v>
      </c>
      <c r="D1102" s="8">
        <f>ROUND( 24,2 )</f>
        <v>24</v>
      </c>
      <c r="E1102" s="6" t="s">
        <v>30</v>
      </c>
      <c r="F1102" s="7" t="s">
        <v>21</v>
      </c>
      <c r="G1102" s="9">
        <v>0</v>
      </c>
      <c r="H1102" s="8">
        <f>ROUND( D$1102*G1102,0 )</f>
        <v>0</v>
      </c>
    </row>
    <row r="1103" spans="1:10">
      <c r="F1103" s="7" t="s">
        <v>22</v>
      </c>
      <c r="G1103" s="9">
        <v>0</v>
      </c>
      <c r="I1103" s="8">
        <f>ROUND( D$1102*G1103,2 )</f>
        <v>0</v>
      </c>
    </row>
    <row r="1104" spans="1:10">
      <c r="F1104" s="7" t="s">
        <v>23</v>
      </c>
      <c r="G1104" s="9">
        <v>0</v>
      </c>
      <c r="J1104" s="8">
        <f>ROUND( D$1102*G1104,2 )</f>
        <v>0</v>
      </c>
    </row>
    <row r="1107" spans="1:10">
      <c r="A1107" s="6">
        <v>55</v>
      </c>
      <c r="B1107" s="7" t="s">
        <v>417</v>
      </c>
      <c r="C1107" s="6" t="s">
        <v>416</v>
      </c>
      <c r="D1107" s="8">
        <f>ROUND( 1,2 )</f>
        <v>1</v>
      </c>
      <c r="E1107" s="6" t="s">
        <v>30</v>
      </c>
      <c r="F1107" s="7" t="s">
        <v>21</v>
      </c>
      <c r="G1107" s="9">
        <v>0</v>
      </c>
      <c r="H1107" s="8">
        <f>ROUND( D$1107*G1107,0 )</f>
        <v>0</v>
      </c>
    </row>
    <row r="1108" spans="1:10">
      <c r="F1108" s="7" t="s">
        <v>22</v>
      </c>
      <c r="G1108" s="9">
        <v>0</v>
      </c>
      <c r="I1108" s="8">
        <f>ROUND( D$1107*G1108,2 )</f>
        <v>0</v>
      </c>
    </row>
    <row r="1109" spans="1:10">
      <c r="F1109" s="7" t="s">
        <v>23</v>
      </c>
      <c r="G1109" s="9">
        <v>0</v>
      </c>
      <c r="J1109" s="8">
        <f>ROUND( D$1107*G1109,2 )</f>
        <v>0</v>
      </c>
    </row>
    <row r="1112" spans="1:10">
      <c r="A1112" s="6">
        <v>56</v>
      </c>
      <c r="B1112" s="7" t="s">
        <v>419</v>
      </c>
      <c r="C1112" s="6" t="s">
        <v>418</v>
      </c>
      <c r="D1112" s="8">
        <f>ROUND( 25,2 )</f>
        <v>25</v>
      </c>
      <c r="E1112" s="6" t="s">
        <v>30</v>
      </c>
      <c r="F1112" s="7" t="s">
        <v>21</v>
      </c>
      <c r="G1112" s="9">
        <v>0</v>
      </c>
      <c r="H1112" s="8">
        <f>ROUND( D$1112*G1112,0 )</f>
        <v>0</v>
      </c>
    </row>
    <row r="1113" spans="1:10">
      <c r="F1113" s="7" t="s">
        <v>22</v>
      </c>
      <c r="G1113" s="9">
        <v>0</v>
      </c>
      <c r="I1113" s="8">
        <f>ROUND( D$1112*G1113,0 )</f>
        <v>0</v>
      </c>
    </row>
    <row r="1114" spans="1:10">
      <c r="F1114" s="7" t="s">
        <v>23</v>
      </c>
      <c r="G1114" s="9">
        <v>0</v>
      </c>
      <c r="J1114" s="8">
        <f>ROUND( D$1112*G1114,2 )</f>
        <v>0</v>
      </c>
    </row>
    <row r="1117" spans="1:10">
      <c r="A1117" s="6">
        <v>57</v>
      </c>
      <c r="B1117" s="7" t="s">
        <v>421</v>
      </c>
      <c r="C1117" s="6" t="s">
        <v>420</v>
      </c>
      <c r="D1117" s="8">
        <f>ROUND( 25,2 )</f>
        <v>25</v>
      </c>
      <c r="E1117" s="6" t="s">
        <v>30</v>
      </c>
      <c r="F1117" s="7" t="s">
        <v>21</v>
      </c>
      <c r="G1117" s="9">
        <v>0</v>
      </c>
      <c r="H1117" s="8">
        <f>ROUND( D$1117*G1117,0 )</f>
        <v>0</v>
      </c>
    </row>
    <row r="1118" spans="1:10">
      <c r="F1118" s="7" t="s">
        <v>22</v>
      </c>
      <c r="G1118" s="9">
        <v>0</v>
      </c>
      <c r="I1118" s="8">
        <f>ROUND( D$1117*G1118,0 )</f>
        <v>0</v>
      </c>
    </row>
    <row r="1119" spans="1:10">
      <c r="F1119" s="7" t="s">
        <v>23</v>
      </c>
      <c r="G1119" s="9">
        <v>0</v>
      </c>
      <c r="J1119" s="8">
        <f>ROUND( D$1117*G1119,2 )</f>
        <v>0</v>
      </c>
    </row>
    <row r="1122" spans="1:10">
      <c r="A1122" s="6">
        <v>58</v>
      </c>
      <c r="B1122" s="7" t="s">
        <v>423</v>
      </c>
      <c r="C1122" s="6" t="s">
        <v>422</v>
      </c>
      <c r="D1122" s="8">
        <f>ROUND( 25,2 )</f>
        <v>25</v>
      </c>
      <c r="E1122" s="6" t="s">
        <v>30</v>
      </c>
      <c r="F1122" s="7" t="s">
        <v>21</v>
      </c>
      <c r="G1122" s="9">
        <v>0</v>
      </c>
      <c r="H1122" s="8">
        <f>ROUND( D$1122*G1122,0 )</f>
        <v>0</v>
      </c>
    </row>
    <row r="1123" spans="1:10">
      <c r="F1123" s="7" t="s">
        <v>22</v>
      </c>
      <c r="G1123" s="9">
        <v>0</v>
      </c>
      <c r="I1123" s="8">
        <f>ROUND( D$1122*G1123,0 )</f>
        <v>0</v>
      </c>
    </row>
    <row r="1124" spans="1:10">
      <c r="F1124" s="7" t="s">
        <v>23</v>
      </c>
      <c r="G1124" s="9">
        <v>0</v>
      </c>
      <c r="J1124" s="8">
        <f>ROUND( D$1122*G1124,2 )</f>
        <v>0</v>
      </c>
    </row>
    <row r="1127" spans="1:10">
      <c r="A1127" s="6">
        <v>59</v>
      </c>
      <c r="B1127" s="7" t="s">
        <v>425</v>
      </c>
      <c r="C1127" s="6" t="s">
        <v>424</v>
      </c>
      <c r="D1127" s="8">
        <f>ROUND( 8,2 )</f>
        <v>8</v>
      </c>
      <c r="E1127" s="6" t="s">
        <v>83</v>
      </c>
      <c r="F1127" s="7" t="s">
        <v>21</v>
      </c>
      <c r="G1127" s="9">
        <v>0</v>
      </c>
      <c r="H1127" s="8">
        <f>ROUND( D$1127*G1127,2 )</f>
        <v>0</v>
      </c>
    </row>
    <row r="1128" spans="1:10">
      <c r="F1128" s="7" t="s">
        <v>22</v>
      </c>
      <c r="G1128" s="9">
        <v>0</v>
      </c>
      <c r="I1128" s="8">
        <f>ROUND( D$1127*G1128,0 )</f>
        <v>0</v>
      </c>
    </row>
    <row r="1129" spans="1:10">
      <c r="F1129" s="7" t="s">
        <v>23</v>
      </c>
      <c r="G1129" s="9">
        <v>0</v>
      </c>
      <c r="J1129" s="8">
        <f>ROUND( D$1127*G1129,2 )</f>
        <v>0</v>
      </c>
    </row>
    <row r="1132" spans="1:10">
      <c r="A1132" s="6">
        <v>60</v>
      </c>
      <c r="B1132" s="7" t="s">
        <v>427</v>
      </c>
      <c r="C1132" s="6" t="s">
        <v>426</v>
      </c>
      <c r="D1132" s="8">
        <f>ROUND( 8,2 )</f>
        <v>8</v>
      </c>
      <c r="E1132" s="6" t="s">
        <v>83</v>
      </c>
      <c r="F1132" s="7" t="s">
        <v>21</v>
      </c>
      <c r="G1132" s="9">
        <v>0</v>
      </c>
      <c r="H1132" s="8">
        <f>ROUND( D$1132*G1132,2 )</f>
        <v>0</v>
      </c>
    </row>
    <row r="1133" spans="1:10">
      <c r="F1133" s="7" t="s">
        <v>22</v>
      </c>
      <c r="G1133" s="9">
        <v>0</v>
      </c>
      <c r="I1133" s="8">
        <f>ROUND( D$1132*G1133,0 )</f>
        <v>0</v>
      </c>
    </row>
    <row r="1134" spans="1:10">
      <c r="F1134" s="7" t="s">
        <v>23</v>
      </c>
      <c r="G1134" s="9">
        <v>0</v>
      </c>
      <c r="J1134" s="8">
        <f>ROUND( D$1132*G1134,2 )</f>
        <v>0</v>
      </c>
    </row>
    <row r="1137" spans="1:10">
      <c r="A1137" s="6">
        <v>61</v>
      </c>
      <c r="B1137" s="7" t="s">
        <v>429</v>
      </c>
      <c r="C1137" s="6" t="s">
        <v>428</v>
      </c>
      <c r="D1137" s="8">
        <f>ROUND( 1,2 )</f>
        <v>1</v>
      </c>
      <c r="E1137" s="6" t="s">
        <v>30</v>
      </c>
      <c r="F1137" s="7" t="s">
        <v>21</v>
      </c>
      <c r="G1137" s="9">
        <v>0</v>
      </c>
      <c r="H1137" s="8">
        <f>ROUND( D$1137*G1137,2 )</f>
        <v>0</v>
      </c>
    </row>
    <row r="1138" spans="1:10">
      <c r="F1138" s="7" t="s">
        <v>22</v>
      </c>
      <c r="G1138" s="9">
        <v>0</v>
      </c>
      <c r="I1138" s="8">
        <f>ROUND( D$1137*G1138,0 )</f>
        <v>0</v>
      </c>
    </row>
    <row r="1139" spans="1:10">
      <c r="F1139" s="7" t="s">
        <v>23</v>
      </c>
      <c r="G1139" s="9">
        <v>0</v>
      </c>
      <c r="J1139" s="8">
        <f>ROUND( D$1137*G1139,2 )</f>
        <v>0</v>
      </c>
    </row>
    <row r="1142" spans="1:10">
      <c r="A1142" s="6">
        <v>62</v>
      </c>
      <c r="B1142" s="7" t="s">
        <v>431</v>
      </c>
      <c r="C1142" s="6" t="s">
        <v>430</v>
      </c>
      <c r="D1142" s="8">
        <f>ROUND( 1,2 )</f>
        <v>1</v>
      </c>
      <c r="E1142" s="6" t="s">
        <v>30</v>
      </c>
      <c r="F1142" s="7" t="s">
        <v>21</v>
      </c>
      <c r="G1142" s="9">
        <v>0</v>
      </c>
      <c r="H1142" s="8">
        <f>ROUND( D$1142*G1142,2 )</f>
        <v>0</v>
      </c>
    </row>
    <row r="1143" spans="1:10">
      <c r="F1143" s="7" t="s">
        <v>22</v>
      </c>
      <c r="G1143" s="9">
        <v>0</v>
      </c>
      <c r="I1143" s="8">
        <f>ROUND( D$1142*G1143,0 )</f>
        <v>0</v>
      </c>
    </row>
    <row r="1144" spans="1:10">
      <c r="F1144" s="7" t="s">
        <v>23</v>
      </c>
      <c r="G1144" s="9">
        <v>0</v>
      </c>
      <c r="J1144" s="8">
        <f>ROUND( D$1142*G1144,2 )</f>
        <v>0</v>
      </c>
    </row>
    <row r="1147" spans="1:10">
      <c r="A1147" s="6">
        <v>63</v>
      </c>
      <c r="B1147" s="7" t="s">
        <v>433</v>
      </c>
      <c r="C1147" s="6" t="s">
        <v>432</v>
      </c>
      <c r="D1147" s="8">
        <f>ROUND( 4,2 )</f>
        <v>4</v>
      </c>
      <c r="E1147" s="6" t="s">
        <v>83</v>
      </c>
      <c r="F1147" s="7" t="s">
        <v>21</v>
      </c>
      <c r="G1147" s="9">
        <v>0</v>
      </c>
      <c r="H1147" s="8">
        <f>ROUND( D$1147*G1147,2 )</f>
        <v>0</v>
      </c>
    </row>
    <row r="1148" spans="1:10">
      <c r="F1148" s="7" t="s">
        <v>22</v>
      </c>
      <c r="G1148" s="9">
        <v>0</v>
      </c>
      <c r="I1148" s="8">
        <f>ROUND( D$1147*G1148,0 )</f>
        <v>0</v>
      </c>
    </row>
    <row r="1149" spans="1:10">
      <c r="F1149" s="7" t="s">
        <v>23</v>
      </c>
      <c r="G1149" s="9">
        <v>0</v>
      </c>
      <c r="J1149" s="8">
        <f>ROUND( D$1147*G1149,2 )</f>
        <v>0</v>
      </c>
    </row>
    <row r="1152" spans="1:10">
      <c r="A1152" s="6">
        <v>64</v>
      </c>
      <c r="B1152" s="7" t="s">
        <v>435</v>
      </c>
      <c r="C1152" s="6" t="s">
        <v>434</v>
      </c>
      <c r="D1152" s="8">
        <f>ROUND( 4,2 )</f>
        <v>4</v>
      </c>
      <c r="E1152" s="6" t="s">
        <v>83</v>
      </c>
      <c r="F1152" s="7" t="s">
        <v>21</v>
      </c>
      <c r="G1152" s="9">
        <v>0</v>
      </c>
      <c r="H1152" s="8">
        <f>ROUND( D$1152*G1152,2 )</f>
        <v>0</v>
      </c>
    </row>
    <row r="1153" spans="1:10">
      <c r="F1153" s="7" t="s">
        <v>22</v>
      </c>
      <c r="G1153" s="9">
        <v>0</v>
      </c>
      <c r="I1153" s="8">
        <f>ROUND( D$1152*G1153,0 )</f>
        <v>0</v>
      </c>
    </row>
    <row r="1154" spans="1:10">
      <c r="F1154" s="7" t="s">
        <v>23</v>
      </c>
      <c r="G1154" s="9">
        <v>0</v>
      </c>
      <c r="J1154" s="8">
        <f>ROUND( D$1152*G1154,2 )</f>
        <v>0</v>
      </c>
    </row>
    <row r="1157" spans="1:10">
      <c r="A1157" s="6">
        <v>65</v>
      </c>
      <c r="B1157" s="7" t="s">
        <v>437</v>
      </c>
      <c r="C1157" s="6" t="s">
        <v>436</v>
      </c>
      <c r="D1157" s="8">
        <f>ROUND( 4,2 )</f>
        <v>4</v>
      </c>
      <c r="E1157" s="6" t="s">
        <v>83</v>
      </c>
      <c r="F1157" s="7" t="s">
        <v>21</v>
      </c>
      <c r="G1157" s="9">
        <v>0</v>
      </c>
      <c r="H1157" s="8">
        <f>ROUND( D$1157*G1157,2 )</f>
        <v>0</v>
      </c>
    </row>
    <row r="1158" spans="1:10">
      <c r="F1158" s="7" t="s">
        <v>22</v>
      </c>
      <c r="G1158" s="9">
        <v>0</v>
      </c>
      <c r="I1158" s="8">
        <f>ROUND( D$1157*G1158,0 )</f>
        <v>0</v>
      </c>
    </row>
    <row r="1159" spans="1:10">
      <c r="F1159" s="7" t="s">
        <v>23</v>
      </c>
      <c r="G1159" s="9">
        <v>0</v>
      </c>
      <c r="J1159" s="8">
        <f>ROUND( D$1157*G1159,2 )</f>
        <v>0</v>
      </c>
    </row>
    <row r="1162" spans="1:10">
      <c r="A1162" s="6">
        <v>66</v>
      </c>
      <c r="B1162" s="7" t="s">
        <v>439</v>
      </c>
      <c r="C1162" s="6" t="s">
        <v>438</v>
      </c>
      <c r="D1162" s="8">
        <f>ROUND( 4,2 )</f>
        <v>4</v>
      </c>
      <c r="E1162" s="6" t="s">
        <v>83</v>
      </c>
      <c r="F1162" s="7" t="s">
        <v>21</v>
      </c>
      <c r="G1162" s="9">
        <v>0</v>
      </c>
      <c r="H1162" s="8">
        <f>ROUND( D$1162*G1162,2 )</f>
        <v>0</v>
      </c>
    </row>
    <row r="1163" spans="1:10">
      <c r="F1163" s="7" t="s">
        <v>22</v>
      </c>
      <c r="G1163" s="9">
        <v>0</v>
      </c>
      <c r="I1163" s="8">
        <f>ROUND( D$1162*G1163,0 )</f>
        <v>0</v>
      </c>
    </row>
    <row r="1164" spans="1:10">
      <c r="F1164" s="7" t="s">
        <v>23</v>
      </c>
      <c r="G1164" s="9">
        <v>0</v>
      </c>
      <c r="J1164" s="8">
        <f>ROUND( D$1162*G1164,2 )</f>
        <v>0</v>
      </c>
    </row>
    <row r="1166" spans="1:10" ht="15.75" thickBot="1"/>
    <row r="1167" spans="1:10" ht="15.75">
      <c r="A1167" s="5"/>
      <c r="H1167" s="10">
        <f>ROUND( SUM(H836:H1166),0 )</f>
        <v>0</v>
      </c>
      <c r="I1167" s="10">
        <f>ROUND( SUM(I836:I1166),0 )</f>
        <v>0</v>
      </c>
      <c r="J1167" s="10">
        <f>ROUND( SUM(J836:J1166),2 )</f>
        <v>0</v>
      </c>
    </row>
    <row r="1168" spans="1:10" ht="15.75">
      <c r="A1168" s="5" t="s">
        <v>440</v>
      </c>
    </row>
    <row r="1170" spans="1:10">
      <c r="A1170" s="6">
        <v>1</v>
      </c>
      <c r="B1170" s="7" t="s">
        <v>442</v>
      </c>
      <c r="C1170" s="6" t="s">
        <v>441</v>
      </c>
      <c r="D1170" s="8">
        <f>ROUND( 50,2 )</f>
        <v>50</v>
      </c>
      <c r="E1170" s="6" t="s">
        <v>20</v>
      </c>
      <c r="F1170" s="7" t="s">
        <v>21</v>
      </c>
      <c r="G1170" s="9">
        <v>0</v>
      </c>
      <c r="H1170" s="8">
        <f>ROUND( D$1170*G1170,0 )</f>
        <v>0</v>
      </c>
    </row>
    <row r="1171" spans="1:10">
      <c r="F1171" s="7" t="s">
        <v>22</v>
      </c>
      <c r="G1171" s="9">
        <v>0</v>
      </c>
      <c r="I1171" s="8">
        <f>ROUND( D$1170*G1171,0 )</f>
        <v>0</v>
      </c>
    </row>
    <row r="1172" spans="1:10">
      <c r="F1172" s="7" t="s">
        <v>23</v>
      </c>
      <c r="G1172" s="9">
        <v>0</v>
      </c>
      <c r="J1172" s="8">
        <f>ROUND( D$1170*G1172,2 )</f>
        <v>0</v>
      </c>
    </row>
    <row r="1175" spans="1:10">
      <c r="A1175" s="6">
        <v>2</v>
      </c>
      <c r="B1175" s="7" t="s">
        <v>444</v>
      </c>
      <c r="C1175" s="6" t="s">
        <v>443</v>
      </c>
      <c r="D1175" s="8">
        <f>ROUND( 50,2 )</f>
        <v>50</v>
      </c>
      <c r="E1175" s="6" t="s">
        <v>20</v>
      </c>
      <c r="F1175" s="7" t="s">
        <v>21</v>
      </c>
      <c r="G1175" s="9">
        <v>0</v>
      </c>
      <c r="H1175" s="8">
        <f>ROUND( D$1175*G1175,0 )</f>
        <v>0</v>
      </c>
    </row>
    <row r="1176" spans="1:10">
      <c r="F1176" s="7" t="s">
        <v>22</v>
      </c>
      <c r="G1176" s="9">
        <v>0</v>
      </c>
      <c r="I1176" s="8">
        <f>ROUND( D$1175*G1176,0 )</f>
        <v>0</v>
      </c>
    </row>
    <row r="1177" spans="1:10">
      <c r="F1177" s="7" t="s">
        <v>23</v>
      </c>
      <c r="G1177" s="9">
        <v>0</v>
      </c>
      <c r="J1177" s="8">
        <f>ROUND( D$1175*G1177,2 )</f>
        <v>0</v>
      </c>
    </row>
    <row r="1180" spans="1:10">
      <c r="A1180" s="6">
        <v>3</v>
      </c>
      <c r="B1180" s="7" t="s">
        <v>446</v>
      </c>
      <c r="C1180" s="6" t="s">
        <v>445</v>
      </c>
      <c r="D1180" s="8">
        <f>ROUND( 1,2 )</f>
        <v>1</v>
      </c>
      <c r="E1180" s="6" t="s">
        <v>30</v>
      </c>
      <c r="F1180" s="7" t="s">
        <v>21</v>
      </c>
      <c r="G1180" s="9">
        <v>0</v>
      </c>
      <c r="H1180" s="8">
        <f>ROUND( D$1180*G1180,0 )</f>
        <v>0</v>
      </c>
    </row>
    <row r="1181" spans="1:10">
      <c r="F1181" s="7" t="s">
        <v>22</v>
      </c>
      <c r="G1181" s="9">
        <v>0</v>
      </c>
      <c r="I1181" s="8">
        <f>ROUND( D$1180*G1181,0 )</f>
        <v>0</v>
      </c>
    </row>
    <row r="1182" spans="1:10">
      <c r="F1182" s="7" t="s">
        <v>23</v>
      </c>
      <c r="G1182" s="9">
        <v>0</v>
      </c>
      <c r="J1182" s="8">
        <f>ROUND( D$1180*G1182,2 )</f>
        <v>0</v>
      </c>
    </row>
    <row r="1185" spans="1:10">
      <c r="A1185" s="6">
        <v>4</v>
      </c>
      <c r="B1185" s="7" t="s">
        <v>448</v>
      </c>
      <c r="C1185" s="6" t="s">
        <v>447</v>
      </c>
      <c r="D1185" s="8">
        <f>ROUND( 2,2 )</f>
        <v>2</v>
      </c>
      <c r="E1185" s="6" t="s">
        <v>30</v>
      </c>
      <c r="F1185" s="7" t="s">
        <v>21</v>
      </c>
      <c r="G1185" s="9">
        <v>0</v>
      </c>
      <c r="H1185" s="8">
        <f>ROUND( D$1185*G1185,0 )</f>
        <v>0</v>
      </c>
    </row>
    <row r="1186" spans="1:10">
      <c r="F1186" s="7" t="s">
        <v>22</v>
      </c>
      <c r="G1186" s="9">
        <v>0</v>
      </c>
      <c r="I1186" s="8">
        <f>ROUND( D$1185*G1186,0 )</f>
        <v>0</v>
      </c>
    </row>
    <row r="1187" spans="1:10">
      <c r="F1187" s="7" t="s">
        <v>23</v>
      </c>
      <c r="G1187" s="9">
        <v>0</v>
      </c>
      <c r="J1187" s="8">
        <f>ROUND( D$1185*G1187,2 )</f>
        <v>0</v>
      </c>
    </row>
    <row r="1190" spans="1:10">
      <c r="A1190" s="6">
        <v>5</v>
      </c>
      <c r="B1190" s="7" t="s">
        <v>450</v>
      </c>
      <c r="C1190" s="6" t="s">
        <v>449</v>
      </c>
      <c r="D1190" s="8">
        <f>ROUND( 2,2 )</f>
        <v>2</v>
      </c>
      <c r="E1190" s="6" t="s">
        <v>30</v>
      </c>
      <c r="F1190" s="7" t="s">
        <v>21</v>
      </c>
      <c r="G1190" s="9">
        <v>0</v>
      </c>
      <c r="H1190" s="8">
        <f>ROUND( D$1190*G1190,0 )</f>
        <v>0</v>
      </c>
    </row>
    <row r="1191" spans="1:10">
      <c r="F1191" s="7" t="s">
        <v>22</v>
      </c>
      <c r="G1191" s="9">
        <v>0</v>
      </c>
      <c r="I1191" s="8">
        <f>ROUND( D$1190*G1191,0 )</f>
        <v>0</v>
      </c>
    </row>
    <row r="1192" spans="1:10">
      <c r="F1192" s="7" t="s">
        <v>23</v>
      </c>
      <c r="G1192" s="9">
        <v>0</v>
      </c>
      <c r="J1192" s="8">
        <f>ROUND( D$1190*G1192,2 )</f>
        <v>0</v>
      </c>
    </row>
    <row r="1195" spans="1:10">
      <c r="A1195" s="6">
        <v>6</v>
      </c>
      <c r="B1195" s="7" t="s">
        <v>452</v>
      </c>
      <c r="C1195" s="6" t="s">
        <v>451</v>
      </c>
      <c r="D1195" s="8">
        <f>ROUND( 4,2 )</f>
        <v>4</v>
      </c>
      <c r="E1195" s="6" t="s">
        <v>30</v>
      </c>
      <c r="F1195" s="7" t="s">
        <v>21</v>
      </c>
      <c r="G1195" s="9">
        <v>0</v>
      </c>
      <c r="H1195" s="8">
        <f>ROUND( D$1195*G1195,0 )</f>
        <v>0</v>
      </c>
    </row>
    <row r="1196" spans="1:10">
      <c r="F1196" s="7" t="s">
        <v>22</v>
      </c>
      <c r="G1196" s="9">
        <v>0</v>
      </c>
      <c r="I1196" s="8">
        <f>ROUND( D$1195*G1196,0 )</f>
        <v>0</v>
      </c>
    </row>
    <row r="1197" spans="1:10">
      <c r="F1197" s="7" t="s">
        <v>23</v>
      </c>
      <c r="G1197" s="9">
        <v>0</v>
      </c>
      <c r="J1197" s="8">
        <f>ROUND( D$1195*G1197,2 )</f>
        <v>0</v>
      </c>
    </row>
    <row r="1200" spans="1:10">
      <c r="A1200" s="6">
        <v>7</v>
      </c>
      <c r="B1200" s="7" t="s">
        <v>454</v>
      </c>
      <c r="C1200" s="6" t="s">
        <v>453</v>
      </c>
      <c r="D1200" s="8">
        <f>ROUND( 10,2 )</f>
        <v>10</v>
      </c>
      <c r="E1200" s="6" t="s">
        <v>455</v>
      </c>
      <c r="F1200" s="7" t="s">
        <v>21</v>
      </c>
      <c r="G1200" s="9">
        <v>0</v>
      </c>
      <c r="H1200" s="8">
        <f>ROUND( D$1200*G1200,0 )</f>
        <v>0</v>
      </c>
    </row>
    <row r="1201" spans="1:10">
      <c r="F1201" s="7" t="s">
        <v>22</v>
      </c>
      <c r="G1201" s="9">
        <v>0</v>
      </c>
      <c r="I1201" s="8">
        <f>ROUND( D$1200*G1201,0 )</f>
        <v>0</v>
      </c>
    </row>
    <row r="1202" spans="1:10">
      <c r="F1202" s="7" t="s">
        <v>23</v>
      </c>
      <c r="G1202" s="9">
        <v>0</v>
      </c>
      <c r="J1202" s="8">
        <f>ROUND( D$1200*G1202,2 )</f>
        <v>0</v>
      </c>
    </row>
    <row r="1205" spans="1:10">
      <c r="A1205" s="6">
        <v>8</v>
      </c>
      <c r="B1205" s="7" t="s">
        <v>78</v>
      </c>
      <c r="C1205" s="6" t="s">
        <v>77</v>
      </c>
      <c r="D1205" s="8">
        <f>ROUND( 3,2 )</f>
        <v>3</v>
      </c>
      <c r="E1205" s="6" t="s">
        <v>30</v>
      </c>
      <c r="F1205" s="7" t="s">
        <v>21</v>
      </c>
      <c r="G1205" s="9">
        <v>0</v>
      </c>
      <c r="H1205" s="8">
        <f>ROUND( D$1205*G1205,0 )</f>
        <v>0</v>
      </c>
    </row>
    <row r="1206" spans="1:10">
      <c r="F1206" s="7" t="s">
        <v>22</v>
      </c>
      <c r="G1206" s="9">
        <v>0</v>
      </c>
      <c r="I1206" s="8">
        <f>ROUND( D$1205*G1206,0 )</f>
        <v>0</v>
      </c>
    </row>
    <row r="1207" spans="1:10">
      <c r="F1207" s="7" t="s">
        <v>23</v>
      </c>
      <c r="G1207" s="9">
        <v>0</v>
      </c>
      <c r="J1207" s="8">
        <f>ROUND( D$1205*G1207,2 )</f>
        <v>0</v>
      </c>
    </row>
    <row r="1210" spans="1:10">
      <c r="A1210" s="6">
        <v>9</v>
      </c>
      <c r="B1210" s="7" t="s">
        <v>80</v>
      </c>
      <c r="C1210" s="6" t="s">
        <v>79</v>
      </c>
      <c r="D1210" s="8">
        <f>ROUND( 7,2 )</f>
        <v>7</v>
      </c>
      <c r="E1210" s="6" t="s">
        <v>30</v>
      </c>
      <c r="F1210" s="7" t="s">
        <v>21</v>
      </c>
      <c r="G1210" s="9">
        <v>0</v>
      </c>
      <c r="H1210" s="8">
        <f>ROUND( D$1210*G1210,0 )</f>
        <v>0</v>
      </c>
    </row>
    <row r="1211" spans="1:10">
      <c r="F1211" s="7" t="s">
        <v>22</v>
      </c>
      <c r="G1211" s="9">
        <v>0</v>
      </c>
      <c r="I1211" s="8">
        <f>ROUND( D$1210*G1211,0 )</f>
        <v>0</v>
      </c>
    </row>
    <row r="1212" spans="1:10">
      <c r="F1212" s="7" t="s">
        <v>23</v>
      </c>
      <c r="G1212" s="9">
        <v>0</v>
      </c>
      <c r="J1212" s="8">
        <f>ROUND( D$1210*G1212,2 )</f>
        <v>0</v>
      </c>
    </row>
    <row r="1215" spans="1:10">
      <c r="A1215" s="6">
        <v>10</v>
      </c>
      <c r="B1215" s="7" t="s">
        <v>457</v>
      </c>
      <c r="C1215" s="6" t="s">
        <v>456</v>
      </c>
      <c r="D1215" s="8">
        <f>ROUND( 1,2 )</f>
        <v>1</v>
      </c>
      <c r="E1215" s="6" t="s">
        <v>72</v>
      </c>
      <c r="F1215" s="7" t="s">
        <v>21</v>
      </c>
      <c r="G1215" s="9">
        <v>0</v>
      </c>
      <c r="H1215" s="8">
        <f>ROUND( D$1215*G1215,0 )</f>
        <v>0</v>
      </c>
    </row>
    <row r="1216" spans="1:10">
      <c r="F1216" s="7" t="s">
        <v>22</v>
      </c>
      <c r="G1216" s="9">
        <v>0</v>
      </c>
      <c r="I1216" s="8">
        <f>ROUND( D$1215*G1216,0 )</f>
        <v>0</v>
      </c>
    </row>
    <row r="1217" spans="1:10">
      <c r="F1217" s="7" t="s">
        <v>23</v>
      </c>
      <c r="G1217" s="9">
        <v>0</v>
      </c>
      <c r="J1217" s="8">
        <f>ROUND( D$1215*G1217,2 )</f>
        <v>0</v>
      </c>
    </row>
    <row r="1220" spans="1:10">
      <c r="A1220" s="6">
        <v>11</v>
      </c>
      <c r="B1220" s="7" t="s">
        <v>459</v>
      </c>
      <c r="C1220" s="6" t="s">
        <v>458</v>
      </c>
      <c r="D1220" s="8">
        <f>ROUND( 1,2 )</f>
        <v>1</v>
      </c>
      <c r="E1220" s="6" t="s">
        <v>72</v>
      </c>
      <c r="F1220" s="7" t="s">
        <v>21</v>
      </c>
      <c r="G1220" s="9">
        <v>0</v>
      </c>
      <c r="H1220" s="8">
        <f>ROUND( D$1220*G1220,0 )</f>
        <v>0</v>
      </c>
    </row>
    <row r="1221" spans="1:10">
      <c r="F1221" s="7" t="s">
        <v>22</v>
      </c>
      <c r="G1221" s="9">
        <v>0</v>
      </c>
      <c r="I1221" s="8">
        <f>ROUND( D$1220*G1221,0 )</f>
        <v>0</v>
      </c>
    </row>
    <row r="1222" spans="1:10">
      <c r="F1222" s="7" t="s">
        <v>23</v>
      </c>
      <c r="G1222" s="9">
        <v>0</v>
      </c>
      <c r="J1222" s="8">
        <f>ROUND( D$1220*G1222,2 )</f>
        <v>0</v>
      </c>
    </row>
    <row r="1225" spans="1:10">
      <c r="A1225" s="6">
        <v>12</v>
      </c>
      <c r="B1225" s="7" t="s">
        <v>461</v>
      </c>
      <c r="C1225" s="6" t="s">
        <v>460</v>
      </c>
      <c r="D1225" s="8">
        <f>ROUND( 1,2 )</f>
        <v>1</v>
      </c>
      <c r="E1225" s="6" t="s">
        <v>30</v>
      </c>
      <c r="F1225" s="7" t="s">
        <v>21</v>
      </c>
      <c r="G1225" s="9">
        <v>0</v>
      </c>
      <c r="H1225" s="8">
        <f>ROUND( D$1225*G1225,2 )</f>
        <v>0</v>
      </c>
    </row>
    <row r="1226" spans="1:10">
      <c r="F1226" s="7" t="s">
        <v>22</v>
      </c>
      <c r="G1226" s="9">
        <v>0</v>
      </c>
      <c r="I1226" s="8">
        <f>ROUND( D$1225*G1226,0 )</f>
        <v>0</v>
      </c>
    </row>
    <row r="1227" spans="1:10">
      <c r="F1227" s="7" t="s">
        <v>23</v>
      </c>
      <c r="G1227" s="9">
        <v>0</v>
      </c>
      <c r="J1227" s="8">
        <f>ROUND( D$1225*G1227,2 )</f>
        <v>0</v>
      </c>
    </row>
    <row r="1230" spans="1:10">
      <c r="A1230" s="6">
        <v>13</v>
      </c>
      <c r="B1230" s="7" t="s">
        <v>463</v>
      </c>
      <c r="C1230" s="6" t="s">
        <v>462</v>
      </c>
      <c r="D1230" s="8">
        <f>ROUND( 1,2 )</f>
        <v>1</v>
      </c>
      <c r="E1230" s="6" t="s">
        <v>72</v>
      </c>
      <c r="F1230" s="7" t="s">
        <v>21</v>
      </c>
      <c r="G1230" s="9">
        <v>0</v>
      </c>
      <c r="H1230" s="8">
        <f>ROUND( D$1230*G1230,2 )</f>
        <v>0</v>
      </c>
    </row>
    <row r="1231" spans="1:10">
      <c r="F1231" s="7" t="s">
        <v>22</v>
      </c>
      <c r="G1231" s="9">
        <v>0</v>
      </c>
      <c r="I1231" s="8">
        <f>ROUND( D$1230*G1231,0 )</f>
        <v>0</v>
      </c>
    </row>
    <row r="1232" spans="1:10">
      <c r="F1232" s="7" t="s">
        <v>23</v>
      </c>
      <c r="G1232" s="9">
        <v>0</v>
      </c>
      <c r="J1232" s="8">
        <f>ROUND( D$1230*G1232,2 )</f>
        <v>0</v>
      </c>
    </row>
    <row r="1235" spans="1:10">
      <c r="A1235" s="6">
        <v>14</v>
      </c>
      <c r="B1235" s="7" t="s">
        <v>465</v>
      </c>
      <c r="C1235" s="6" t="s">
        <v>464</v>
      </c>
      <c r="D1235" s="8">
        <f>ROUND( 1,2 )</f>
        <v>1</v>
      </c>
      <c r="E1235" s="6" t="s">
        <v>72</v>
      </c>
      <c r="F1235" s="7" t="s">
        <v>21</v>
      </c>
      <c r="G1235" s="9">
        <v>0</v>
      </c>
      <c r="H1235" s="8">
        <f>ROUND( D$1235*G1235,2 )</f>
        <v>0</v>
      </c>
    </row>
    <row r="1236" spans="1:10">
      <c r="F1236" s="7" t="s">
        <v>22</v>
      </c>
      <c r="G1236" s="9">
        <v>0</v>
      </c>
      <c r="I1236" s="8">
        <f>ROUND( D$1235*G1236,0 )</f>
        <v>0</v>
      </c>
    </row>
    <row r="1237" spans="1:10">
      <c r="F1237" s="7" t="s">
        <v>23</v>
      </c>
      <c r="G1237" s="9">
        <v>0</v>
      </c>
      <c r="J1237" s="8">
        <f>ROUND( D$1235*G1237,2 )</f>
        <v>0</v>
      </c>
    </row>
    <row r="1240" spans="1:10">
      <c r="A1240" s="6">
        <v>15</v>
      </c>
      <c r="B1240" s="7" t="s">
        <v>467</v>
      </c>
      <c r="C1240" s="6" t="s">
        <v>466</v>
      </c>
      <c r="D1240" s="8">
        <f>ROUND( 1,2 )</f>
        <v>1</v>
      </c>
      <c r="E1240" s="6" t="s">
        <v>72</v>
      </c>
      <c r="F1240" s="7" t="s">
        <v>21</v>
      </c>
      <c r="G1240" s="9">
        <v>0</v>
      </c>
      <c r="H1240" s="8">
        <f>ROUND( D$1240*G1240,2 )</f>
        <v>0</v>
      </c>
    </row>
    <row r="1241" spans="1:10">
      <c r="F1241" s="7" t="s">
        <v>22</v>
      </c>
      <c r="G1241" s="9">
        <v>0</v>
      </c>
      <c r="I1241" s="8">
        <f>ROUND( D$1240*G1241,0 )</f>
        <v>0</v>
      </c>
    </row>
    <row r="1242" spans="1:10">
      <c r="F1242" s="7" t="s">
        <v>23</v>
      </c>
      <c r="G1242" s="9">
        <v>0</v>
      </c>
      <c r="J1242" s="8">
        <f>ROUND( D$1240*G1242,2 )</f>
        <v>0</v>
      </c>
    </row>
    <row r="1245" spans="1:10">
      <c r="A1245" s="6">
        <v>16</v>
      </c>
      <c r="B1245" s="7" t="s">
        <v>469</v>
      </c>
      <c r="C1245" s="6" t="s">
        <v>468</v>
      </c>
      <c r="D1245" s="8">
        <f>ROUND( 1,2 )</f>
        <v>1</v>
      </c>
      <c r="E1245" s="6" t="s">
        <v>72</v>
      </c>
      <c r="F1245" s="7" t="s">
        <v>21</v>
      </c>
      <c r="G1245" s="9">
        <v>0</v>
      </c>
      <c r="H1245" s="8">
        <f>ROUND( D$1245*G1245,2 )</f>
        <v>0</v>
      </c>
    </row>
    <row r="1246" spans="1:10">
      <c r="F1246" s="7" t="s">
        <v>22</v>
      </c>
      <c r="G1246" s="9">
        <v>0</v>
      </c>
      <c r="I1246" s="8">
        <f>ROUND( D$1245*G1246,0 )</f>
        <v>0</v>
      </c>
    </row>
    <row r="1247" spans="1:10">
      <c r="F1247" s="7" t="s">
        <v>23</v>
      </c>
      <c r="G1247" s="9">
        <v>0</v>
      </c>
      <c r="J1247" s="8">
        <f>ROUND( D$1245*G1247,2 )</f>
        <v>0</v>
      </c>
    </row>
    <row r="1249" spans="1:10" ht="15.75" thickBot="1"/>
    <row r="1250" spans="1:10" ht="15.75">
      <c r="A1250" s="5"/>
      <c r="H1250" s="10">
        <f>ROUND( SUM(H1169:H1249),0 )</f>
        <v>0</v>
      </c>
      <c r="I1250" s="10">
        <f>ROUND( SUM(I1169:I1249),0 )</f>
        <v>0</v>
      </c>
      <c r="J1250" s="10">
        <f>ROUND( SUM(J1169:J1249),2 )</f>
        <v>0</v>
      </c>
    </row>
    <row r="1251" spans="1:10" ht="15.75">
      <c r="A1251" s="5" t="s">
        <v>470</v>
      </c>
    </row>
    <row r="1253" spans="1:10">
      <c r="A1253" s="6">
        <v>1</v>
      </c>
      <c r="B1253" s="7" t="s">
        <v>472</v>
      </c>
      <c r="C1253" s="6" t="s">
        <v>471</v>
      </c>
      <c r="D1253" s="8">
        <f>ROUND( 17,2 )</f>
        <v>17</v>
      </c>
      <c r="E1253" s="6" t="s">
        <v>20</v>
      </c>
      <c r="F1253" s="7" t="s">
        <v>21</v>
      </c>
      <c r="G1253" s="9">
        <v>0</v>
      </c>
      <c r="H1253" s="8">
        <f>ROUND( D$1253*G1253,0 )</f>
        <v>0</v>
      </c>
    </row>
    <row r="1254" spans="1:10">
      <c r="F1254" s="7" t="s">
        <v>22</v>
      </c>
      <c r="G1254" s="9">
        <v>0</v>
      </c>
      <c r="I1254" s="8">
        <f>ROUND( D$1253*G1254,0 )</f>
        <v>0</v>
      </c>
    </row>
    <row r="1255" spans="1:10">
      <c r="F1255" s="7" t="s">
        <v>23</v>
      </c>
      <c r="G1255" s="9">
        <v>0</v>
      </c>
      <c r="J1255" s="8">
        <f>ROUND( D$1253*G1255,2 )</f>
        <v>0</v>
      </c>
    </row>
    <row r="1258" spans="1:10">
      <c r="A1258" s="6">
        <v>2</v>
      </c>
      <c r="B1258" s="7" t="s">
        <v>474</v>
      </c>
      <c r="C1258" s="6" t="s">
        <v>473</v>
      </c>
      <c r="D1258" s="8">
        <f>ROUND( 23,2 )</f>
        <v>23</v>
      </c>
      <c r="E1258" s="6" t="s">
        <v>20</v>
      </c>
      <c r="F1258" s="7" t="s">
        <v>21</v>
      </c>
      <c r="G1258" s="9">
        <v>0</v>
      </c>
      <c r="H1258" s="8">
        <f>ROUND( D$1258*G1258,0 )</f>
        <v>0</v>
      </c>
    </row>
    <row r="1259" spans="1:10">
      <c r="F1259" s="7" t="s">
        <v>22</v>
      </c>
      <c r="G1259" s="9">
        <v>0</v>
      </c>
      <c r="I1259" s="8">
        <f>ROUND( D$1258*G1259,0 )</f>
        <v>0</v>
      </c>
    </row>
    <row r="1260" spans="1:10">
      <c r="F1260" s="7" t="s">
        <v>23</v>
      </c>
      <c r="G1260" s="9">
        <v>0</v>
      </c>
      <c r="J1260" s="8">
        <f>ROUND( D$1258*G1260,2 )</f>
        <v>0</v>
      </c>
    </row>
    <row r="1263" spans="1:10">
      <c r="A1263" s="6">
        <v>3</v>
      </c>
      <c r="B1263" s="7" t="s">
        <v>476</v>
      </c>
      <c r="C1263" s="6" t="s">
        <v>475</v>
      </c>
      <c r="D1263" s="8">
        <f>ROUND( 28,2 )</f>
        <v>28</v>
      </c>
      <c r="E1263" s="6" t="s">
        <v>20</v>
      </c>
      <c r="F1263" s="7" t="s">
        <v>21</v>
      </c>
      <c r="G1263" s="9">
        <v>0</v>
      </c>
      <c r="H1263" s="8">
        <f>ROUND( D$1263*G1263,0 )</f>
        <v>0</v>
      </c>
    </row>
    <row r="1264" spans="1:10">
      <c r="F1264" s="7" t="s">
        <v>22</v>
      </c>
      <c r="G1264" s="9">
        <v>0</v>
      </c>
      <c r="I1264" s="8">
        <f>ROUND( D$1263*G1264,0 )</f>
        <v>0</v>
      </c>
    </row>
    <row r="1265" spans="1:10">
      <c r="F1265" s="7" t="s">
        <v>23</v>
      </c>
      <c r="G1265" s="9">
        <v>0</v>
      </c>
      <c r="J1265" s="8">
        <f>ROUND( D$1263*G1265,2 )</f>
        <v>0</v>
      </c>
    </row>
    <row r="1268" spans="1:10">
      <c r="A1268" s="6">
        <v>4</v>
      </c>
      <c r="B1268" s="7" t="s">
        <v>478</v>
      </c>
      <c r="C1268" s="6" t="s">
        <v>477</v>
      </c>
      <c r="D1268" s="8">
        <f>ROUND( 14,2 )</f>
        <v>14</v>
      </c>
      <c r="E1268" s="6" t="s">
        <v>20</v>
      </c>
      <c r="F1268" s="7" t="s">
        <v>21</v>
      </c>
      <c r="G1268" s="9">
        <v>0</v>
      </c>
      <c r="H1268" s="8">
        <f>ROUND( D$1268*G1268,0 )</f>
        <v>0</v>
      </c>
    </row>
    <row r="1269" spans="1:10">
      <c r="F1269" s="7" t="s">
        <v>22</v>
      </c>
      <c r="G1269" s="9">
        <v>0</v>
      </c>
      <c r="I1269" s="8">
        <f>ROUND( D$1268*G1269,0 )</f>
        <v>0</v>
      </c>
    </row>
    <row r="1270" spans="1:10">
      <c r="F1270" s="7" t="s">
        <v>23</v>
      </c>
      <c r="G1270" s="9">
        <v>0</v>
      </c>
      <c r="J1270" s="8">
        <f>ROUND( D$1268*G1270,2 )</f>
        <v>0</v>
      </c>
    </row>
    <row r="1273" spans="1:10">
      <c r="A1273" s="6">
        <v>5</v>
      </c>
      <c r="B1273" s="7" t="s">
        <v>480</v>
      </c>
      <c r="C1273" s="6" t="s">
        <v>479</v>
      </c>
      <c r="D1273" s="8">
        <f>ROUND( 8,2 )</f>
        <v>8</v>
      </c>
      <c r="E1273" s="6" t="s">
        <v>30</v>
      </c>
      <c r="F1273" s="7" t="s">
        <v>21</v>
      </c>
      <c r="G1273" s="9">
        <v>0</v>
      </c>
      <c r="H1273" s="8">
        <f>ROUND( D$1273*G1273,0 )</f>
        <v>0</v>
      </c>
    </row>
    <row r="1274" spans="1:10">
      <c r="F1274" s="7" t="s">
        <v>22</v>
      </c>
      <c r="G1274" s="9">
        <v>0</v>
      </c>
      <c r="I1274" s="8">
        <f>ROUND( D$1273*G1274,0 )</f>
        <v>0</v>
      </c>
    </row>
    <row r="1275" spans="1:10">
      <c r="F1275" s="7" t="s">
        <v>23</v>
      </c>
      <c r="G1275" s="9">
        <v>0</v>
      </c>
      <c r="J1275" s="8">
        <f>ROUND( D$1273*G1275,2 )</f>
        <v>0</v>
      </c>
    </row>
    <row r="1278" spans="1:10">
      <c r="A1278" s="6">
        <v>6</v>
      </c>
      <c r="B1278" s="7" t="s">
        <v>482</v>
      </c>
      <c r="C1278" s="6" t="s">
        <v>481</v>
      </c>
      <c r="D1278" s="8">
        <f>ROUND( 4,2 )</f>
        <v>4</v>
      </c>
      <c r="E1278" s="6" t="s">
        <v>30</v>
      </c>
      <c r="F1278" s="7" t="s">
        <v>21</v>
      </c>
      <c r="G1278" s="9">
        <v>0</v>
      </c>
      <c r="H1278" s="8">
        <f>ROUND( D$1278*G1278,0 )</f>
        <v>0</v>
      </c>
    </row>
    <row r="1279" spans="1:10">
      <c r="F1279" s="7" t="s">
        <v>22</v>
      </c>
      <c r="G1279" s="9">
        <v>0</v>
      </c>
      <c r="I1279" s="8">
        <f>ROUND( D$1278*G1279,0 )</f>
        <v>0</v>
      </c>
    </row>
    <row r="1280" spans="1:10">
      <c r="F1280" s="7" t="s">
        <v>23</v>
      </c>
      <c r="G1280" s="9">
        <v>0</v>
      </c>
      <c r="J1280" s="8">
        <f>ROUND( D$1278*G1280,2 )</f>
        <v>0</v>
      </c>
    </row>
    <row r="1283" spans="1:10">
      <c r="A1283" s="6">
        <v>7</v>
      </c>
      <c r="B1283" s="7" t="s">
        <v>484</v>
      </c>
      <c r="C1283" s="6" t="s">
        <v>483</v>
      </c>
      <c r="D1283" s="8">
        <f>ROUND( 4,2 )</f>
        <v>4</v>
      </c>
      <c r="E1283" s="6" t="s">
        <v>30</v>
      </c>
      <c r="F1283" s="7" t="s">
        <v>21</v>
      </c>
      <c r="G1283" s="9">
        <v>0</v>
      </c>
      <c r="H1283" s="8">
        <f>ROUND( D$1283*G1283,0 )</f>
        <v>0</v>
      </c>
    </row>
    <row r="1284" spans="1:10">
      <c r="F1284" s="7" t="s">
        <v>22</v>
      </c>
      <c r="G1284" s="9">
        <v>0</v>
      </c>
      <c r="I1284" s="8">
        <f>ROUND( D$1283*G1284,0 )</f>
        <v>0</v>
      </c>
    </row>
    <row r="1285" spans="1:10">
      <c r="F1285" s="7" t="s">
        <v>23</v>
      </c>
      <c r="G1285" s="9">
        <v>0</v>
      </c>
      <c r="J1285" s="8">
        <f>ROUND( D$1283*G1285,2 )</f>
        <v>0</v>
      </c>
    </row>
    <row r="1288" spans="1:10">
      <c r="A1288" s="6">
        <v>8</v>
      </c>
      <c r="B1288" s="7" t="s">
        <v>486</v>
      </c>
      <c r="C1288" s="6" t="s">
        <v>485</v>
      </c>
      <c r="D1288" s="8">
        <f>ROUND( 8,2 )</f>
        <v>8</v>
      </c>
      <c r="E1288" s="6" t="s">
        <v>30</v>
      </c>
      <c r="F1288" s="7" t="s">
        <v>21</v>
      </c>
      <c r="G1288" s="9">
        <v>0</v>
      </c>
      <c r="H1288" s="8">
        <f>ROUND( D$1288*G1288,0 )</f>
        <v>0</v>
      </c>
    </row>
    <row r="1289" spans="1:10">
      <c r="F1289" s="7" t="s">
        <v>22</v>
      </c>
      <c r="G1289" s="9">
        <v>0</v>
      </c>
      <c r="I1289" s="8">
        <f>ROUND( D$1288*G1289,0 )</f>
        <v>0</v>
      </c>
    </row>
    <row r="1290" spans="1:10">
      <c r="F1290" s="7" t="s">
        <v>23</v>
      </c>
      <c r="G1290" s="9">
        <v>0</v>
      </c>
      <c r="J1290" s="8">
        <f>ROUND( D$1288*G1290,2 )</f>
        <v>0</v>
      </c>
    </row>
    <row r="1293" spans="1:10">
      <c r="A1293" s="6">
        <v>9</v>
      </c>
      <c r="B1293" s="7" t="s">
        <v>488</v>
      </c>
      <c r="C1293" s="6" t="s">
        <v>487</v>
      </c>
      <c r="D1293" s="8">
        <f>ROUND( 4,2 )</f>
        <v>4</v>
      </c>
      <c r="E1293" s="6" t="s">
        <v>30</v>
      </c>
      <c r="F1293" s="7" t="s">
        <v>21</v>
      </c>
      <c r="G1293" s="9">
        <v>0</v>
      </c>
      <c r="H1293" s="8">
        <f>ROUND( D$1293*G1293,0 )</f>
        <v>0</v>
      </c>
    </row>
    <row r="1294" spans="1:10">
      <c r="F1294" s="7" t="s">
        <v>22</v>
      </c>
      <c r="G1294" s="9">
        <v>0</v>
      </c>
      <c r="I1294" s="8">
        <f>ROUND( D$1293*G1294,0 )</f>
        <v>0</v>
      </c>
    </row>
    <row r="1295" spans="1:10">
      <c r="F1295" s="7" t="s">
        <v>23</v>
      </c>
      <c r="G1295" s="9">
        <v>0</v>
      </c>
      <c r="J1295" s="8">
        <f>ROUND( D$1293*G1295,2 )</f>
        <v>0</v>
      </c>
    </row>
    <row r="1298" spans="1:10">
      <c r="A1298" s="6">
        <v>10</v>
      </c>
      <c r="B1298" s="7" t="s">
        <v>66</v>
      </c>
      <c r="C1298" s="6" t="s">
        <v>489</v>
      </c>
      <c r="D1298" s="8">
        <f>ROUND( 2,2 )</f>
        <v>2</v>
      </c>
      <c r="E1298" s="6" t="s">
        <v>30</v>
      </c>
      <c r="F1298" s="7" t="s">
        <v>21</v>
      </c>
      <c r="G1298" s="9">
        <v>0</v>
      </c>
      <c r="H1298" s="8">
        <f>ROUND( D$1298*G1298,0 )</f>
        <v>0</v>
      </c>
    </row>
    <row r="1299" spans="1:10">
      <c r="F1299" s="7" t="s">
        <v>22</v>
      </c>
      <c r="G1299" s="9">
        <v>0</v>
      </c>
      <c r="I1299" s="8">
        <f>ROUND( D$1298*G1299,0 )</f>
        <v>0</v>
      </c>
    </row>
    <row r="1300" spans="1:10">
      <c r="F1300" s="7" t="s">
        <v>23</v>
      </c>
      <c r="G1300" s="9">
        <v>0</v>
      </c>
      <c r="J1300" s="8">
        <f>ROUND( D$1298*G1300,2 )</f>
        <v>0</v>
      </c>
    </row>
    <row r="1303" spans="1:10">
      <c r="A1303" s="6">
        <v>11</v>
      </c>
      <c r="B1303" s="7" t="s">
        <v>491</v>
      </c>
      <c r="C1303" s="6" t="s">
        <v>490</v>
      </c>
      <c r="D1303" s="8">
        <f>ROUND( 4,2 )</f>
        <v>4</v>
      </c>
      <c r="E1303" s="6" t="s">
        <v>30</v>
      </c>
      <c r="F1303" s="7" t="s">
        <v>21</v>
      </c>
      <c r="G1303" s="9">
        <v>0</v>
      </c>
      <c r="H1303" s="8">
        <f>ROUND( D$1303*G1303,0 )</f>
        <v>0</v>
      </c>
    </row>
    <row r="1304" spans="1:10">
      <c r="F1304" s="7" t="s">
        <v>22</v>
      </c>
      <c r="G1304" s="9">
        <v>0</v>
      </c>
      <c r="I1304" s="8">
        <f>ROUND( D$1303*G1304,0 )</f>
        <v>0</v>
      </c>
    </row>
    <row r="1305" spans="1:10">
      <c r="F1305" s="7" t="s">
        <v>23</v>
      </c>
      <c r="G1305" s="9">
        <v>0</v>
      </c>
      <c r="J1305" s="8">
        <f>ROUND( D$1303*G1305,2 )</f>
        <v>0</v>
      </c>
    </row>
    <row r="1308" spans="1:10">
      <c r="A1308" s="6">
        <v>12</v>
      </c>
      <c r="B1308" s="7" t="s">
        <v>493</v>
      </c>
      <c r="C1308" s="6" t="s">
        <v>492</v>
      </c>
      <c r="D1308" s="8">
        <f>ROUND( 4,2 )</f>
        <v>4</v>
      </c>
      <c r="E1308" s="6" t="s">
        <v>30</v>
      </c>
      <c r="F1308" s="7" t="s">
        <v>21</v>
      </c>
      <c r="G1308" s="9">
        <v>0</v>
      </c>
      <c r="H1308" s="8">
        <f>ROUND( D$1308*G1308,0 )</f>
        <v>0</v>
      </c>
    </row>
    <row r="1309" spans="1:10">
      <c r="F1309" s="7" t="s">
        <v>22</v>
      </c>
      <c r="G1309" s="9">
        <v>0</v>
      </c>
      <c r="I1309" s="8">
        <f>ROUND( D$1308*G1309,0 )</f>
        <v>0</v>
      </c>
    </row>
    <row r="1310" spans="1:10">
      <c r="F1310" s="7" t="s">
        <v>23</v>
      </c>
      <c r="G1310" s="9">
        <v>0</v>
      </c>
      <c r="J1310" s="8">
        <f>ROUND( D$1308*G1310,2 )</f>
        <v>0</v>
      </c>
    </row>
    <row r="1313" spans="1:10">
      <c r="A1313" s="6">
        <v>13</v>
      </c>
      <c r="B1313" s="7" t="s">
        <v>495</v>
      </c>
      <c r="C1313" s="6" t="s">
        <v>494</v>
      </c>
      <c r="D1313" s="8">
        <f>ROUND( 8,2 )</f>
        <v>8</v>
      </c>
      <c r="E1313" s="6" t="s">
        <v>30</v>
      </c>
      <c r="F1313" s="7" t="s">
        <v>21</v>
      </c>
      <c r="G1313" s="9">
        <v>0</v>
      </c>
      <c r="H1313" s="8">
        <f>ROUND( D$1313*G1313,0 )</f>
        <v>0</v>
      </c>
    </row>
    <row r="1314" spans="1:10">
      <c r="F1314" s="7" t="s">
        <v>22</v>
      </c>
      <c r="G1314" s="9">
        <v>0</v>
      </c>
      <c r="I1314" s="8">
        <f>ROUND( D$1313*G1314,0 )</f>
        <v>0</v>
      </c>
    </row>
    <row r="1315" spans="1:10">
      <c r="F1315" s="7" t="s">
        <v>23</v>
      </c>
      <c r="G1315" s="9">
        <v>0</v>
      </c>
      <c r="J1315" s="8">
        <f>ROUND( D$1313*G1315,2 )</f>
        <v>0</v>
      </c>
    </row>
    <row r="1318" spans="1:10">
      <c r="A1318" s="6">
        <v>14</v>
      </c>
      <c r="B1318" s="7" t="s">
        <v>497</v>
      </c>
      <c r="C1318" s="6" t="s">
        <v>496</v>
      </c>
      <c r="D1318" s="8">
        <f>ROUND( 8,2 )</f>
        <v>8</v>
      </c>
      <c r="E1318" s="6" t="s">
        <v>30</v>
      </c>
      <c r="F1318" s="7" t="s">
        <v>21</v>
      </c>
      <c r="G1318" s="9">
        <v>0</v>
      </c>
      <c r="H1318" s="8">
        <f>ROUND( D$1318*G1318,0 )</f>
        <v>0</v>
      </c>
    </row>
    <row r="1319" spans="1:10">
      <c r="F1319" s="7" t="s">
        <v>22</v>
      </c>
      <c r="G1319" s="9">
        <v>0</v>
      </c>
      <c r="I1319" s="8">
        <f>ROUND( D$1318*G1319,0 )</f>
        <v>0</v>
      </c>
    </row>
    <row r="1320" spans="1:10">
      <c r="F1320" s="7" t="s">
        <v>23</v>
      </c>
      <c r="G1320" s="9">
        <v>0</v>
      </c>
      <c r="J1320" s="8">
        <f>ROUND( D$1318*G1320,2 )</f>
        <v>0</v>
      </c>
    </row>
    <row r="1323" spans="1:10">
      <c r="A1323" s="6">
        <v>15</v>
      </c>
      <c r="B1323" s="7" t="s">
        <v>499</v>
      </c>
      <c r="C1323" s="6" t="s">
        <v>498</v>
      </c>
      <c r="D1323" s="8">
        <f>ROUND( 2,2 )</f>
        <v>2</v>
      </c>
      <c r="E1323" s="6" t="s">
        <v>30</v>
      </c>
      <c r="F1323" s="7" t="s">
        <v>21</v>
      </c>
      <c r="G1323" s="9">
        <v>0</v>
      </c>
      <c r="H1323" s="8">
        <f>ROUND( D$1323*G1323,0 )</f>
        <v>0</v>
      </c>
    </row>
    <row r="1324" spans="1:10">
      <c r="F1324" s="7" t="s">
        <v>22</v>
      </c>
      <c r="G1324" s="9">
        <v>0</v>
      </c>
      <c r="I1324" s="8">
        <f>ROUND( D$1323*G1324,0 )</f>
        <v>0</v>
      </c>
    </row>
    <row r="1325" spans="1:10">
      <c r="F1325" s="7" t="s">
        <v>23</v>
      </c>
      <c r="G1325" s="9">
        <v>0</v>
      </c>
      <c r="J1325" s="8">
        <f>ROUND( D$1323*G1325,2 )</f>
        <v>0</v>
      </c>
    </row>
    <row r="1328" spans="1:10">
      <c r="A1328" s="6">
        <v>16</v>
      </c>
      <c r="B1328" s="7" t="s">
        <v>501</v>
      </c>
      <c r="C1328" s="6" t="s">
        <v>500</v>
      </c>
      <c r="D1328" s="8">
        <f>ROUND( 2,2 )</f>
        <v>2</v>
      </c>
      <c r="E1328" s="6" t="s">
        <v>30</v>
      </c>
      <c r="F1328" s="7" t="s">
        <v>21</v>
      </c>
      <c r="G1328" s="9">
        <v>0</v>
      </c>
      <c r="H1328" s="8">
        <f>ROUND( D$1328*G1328,0 )</f>
        <v>0</v>
      </c>
    </row>
    <row r="1329" spans="1:10">
      <c r="F1329" s="7" t="s">
        <v>22</v>
      </c>
      <c r="G1329" s="9">
        <v>0</v>
      </c>
      <c r="I1329" s="8">
        <f>ROUND( D$1328*G1329,0 )</f>
        <v>0</v>
      </c>
    </row>
    <row r="1330" spans="1:10">
      <c r="F1330" s="7" t="s">
        <v>23</v>
      </c>
      <c r="G1330" s="9">
        <v>0</v>
      </c>
      <c r="J1330" s="8">
        <f>ROUND( D$1328*G1330,2 )</f>
        <v>0</v>
      </c>
    </row>
    <row r="1333" spans="1:10">
      <c r="A1333" s="6">
        <v>17</v>
      </c>
      <c r="B1333" s="7" t="s">
        <v>503</v>
      </c>
      <c r="C1333" s="6" t="s">
        <v>502</v>
      </c>
      <c r="D1333" s="8">
        <f>ROUND( 23,2 )</f>
        <v>23</v>
      </c>
      <c r="E1333" s="6" t="s">
        <v>345</v>
      </c>
      <c r="F1333" s="7" t="s">
        <v>21</v>
      </c>
      <c r="G1333" s="9">
        <v>0</v>
      </c>
      <c r="H1333" s="8">
        <f>ROUND( D$1333*G1333,0 )</f>
        <v>0</v>
      </c>
    </row>
    <row r="1334" spans="1:10">
      <c r="F1334" s="7" t="s">
        <v>22</v>
      </c>
      <c r="G1334" s="9">
        <v>0</v>
      </c>
      <c r="I1334" s="8">
        <f>ROUND( D$1333*G1334,0 )</f>
        <v>0</v>
      </c>
    </row>
    <row r="1335" spans="1:10">
      <c r="F1335" s="7" t="s">
        <v>23</v>
      </c>
      <c r="G1335" s="9">
        <v>0</v>
      </c>
      <c r="J1335" s="8">
        <f>ROUND( D$1333*G1335,2 )</f>
        <v>0</v>
      </c>
    </row>
    <row r="1338" spans="1:10">
      <c r="A1338" s="6">
        <v>18</v>
      </c>
      <c r="B1338" s="7" t="s">
        <v>505</v>
      </c>
      <c r="C1338" s="6" t="s">
        <v>504</v>
      </c>
      <c r="D1338" s="8">
        <f>ROUND( 12,2 )</f>
        <v>12</v>
      </c>
      <c r="E1338" s="6" t="s">
        <v>345</v>
      </c>
      <c r="F1338" s="7" t="s">
        <v>21</v>
      </c>
      <c r="G1338" s="9">
        <v>0</v>
      </c>
      <c r="H1338" s="8">
        <f>ROUND( D$1338*G1338,0 )</f>
        <v>0</v>
      </c>
    </row>
    <row r="1339" spans="1:10">
      <c r="F1339" s="7" t="s">
        <v>22</v>
      </c>
      <c r="G1339" s="9">
        <v>0</v>
      </c>
      <c r="I1339" s="8">
        <f>ROUND( D$1338*G1339,0 )</f>
        <v>0</v>
      </c>
    </row>
    <row r="1340" spans="1:10">
      <c r="F1340" s="7" t="s">
        <v>23</v>
      </c>
      <c r="G1340" s="9">
        <v>0</v>
      </c>
      <c r="J1340" s="8">
        <f>ROUND( D$1338*G1340,2 )</f>
        <v>0</v>
      </c>
    </row>
    <row r="1343" spans="1:10">
      <c r="A1343" s="6">
        <v>19</v>
      </c>
      <c r="B1343" s="7" t="s">
        <v>454</v>
      </c>
      <c r="C1343" s="6" t="s">
        <v>453</v>
      </c>
      <c r="D1343" s="8">
        <f>ROUND( 40,2 )</f>
        <v>40</v>
      </c>
      <c r="E1343" s="6" t="s">
        <v>455</v>
      </c>
      <c r="F1343" s="7" t="s">
        <v>21</v>
      </c>
      <c r="G1343" s="9">
        <v>0</v>
      </c>
      <c r="H1343" s="8">
        <f>ROUND( D$1343*G1343,0 )</f>
        <v>0</v>
      </c>
    </row>
    <row r="1344" spans="1:10">
      <c r="F1344" s="7" t="s">
        <v>22</v>
      </c>
      <c r="G1344" s="9">
        <v>0</v>
      </c>
      <c r="I1344" s="8">
        <f>ROUND( D$1343*G1344,0 )</f>
        <v>0</v>
      </c>
    </row>
    <row r="1345" spans="1:10">
      <c r="F1345" s="7" t="s">
        <v>23</v>
      </c>
      <c r="G1345" s="9">
        <v>0</v>
      </c>
      <c r="J1345" s="8">
        <f>ROUND( D$1343*G1345,2 )</f>
        <v>0</v>
      </c>
    </row>
    <row r="1348" spans="1:10">
      <c r="A1348" s="6">
        <v>20</v>
      </c>
      <c r="B1348" s="7" t="s">
        <v>80</v>
      </c>
      <c r="C1348" s="6" t="s">
        <v>79</v>
      </c>
      <c r="D1348" s="8">
        <f>ROUND( 20,2 )</f>
        <v>20</v>
      </c>
      <c r="E1348" s="6" t="s">
        <v>30</v>
      </c>
      <c r="F1348" s="7" t="s">
        <v>21</v>
      </c>
      <c r="G1348" s="9">
        <v>0</v>
      </c>
      <c r="H1348" s="8">
        <f>ROUND( D$1348*G1348,0 )</f>
        <v>0</v>
      </c>
    </row>
    <row r="1349" spans="1:10">
      <c r="F1349" s="7" t="s">
        <v>22</v>
      </c>
      <c r="G1349" s="9">
        <v>0</v>
      </c>
      <c r="I1349" s="8">
        <f>ROUND( D$1348*G1349,0 )</f>
        <v>0</v>
      </c>
    </row>
    <row r="1350" spans="1:10">
      <c r="F1350" s="7" t="s">
        <v>23</v>
      </c>
      <c r="G1350" s="9">
        <v>0</v>
      </c>
      <c r="J1350" s="8">
        <f>ROUND( D$1348*G1350,2 )</f>
        <v>0</v>
      </c>
    </row>
    <row r="1353" spans="1:10">
      <c r="A1353" s="6">
        <v>21</v>
      </c>
      <c r="B1353" s="7" t="s">
        <v>507</v>
      </c>
      <c r="C1353" s="6" t="s">
        <v>506</v>
      </c>
      <c r="D1353" s="8">
        <f>ROUND( 1,2 )</f>
        <v>1</v>
      </c>
      <c r="E1353" s="6" t="s">
        <v>72</v>
      </c>
      <c r="F1353" s="7" t="s">
        <v>21</v>
      </c>
      <c r="G1353" s="9">
        <v>0</v>
      </c>
      <c r="H1353" s="8">
        <f>ROUND( D$1353*G1353,2 )</f>
        <v>0</v>
      </c>
    </row>
    <row r="1354" spans="1:10">
      <c r="F1354" s="7" t="s">
        <v>22</v>
      </c>
      <c r="G1354" s="9">
        <v>0</v>
      </c>
      <c r="I1354" s="8">
        <f>ROUND( D$1353*G1354,0 )</f>
        <v>0</v>
      </c>
    </row>
    <row r="1355" spans="1:10">
      <c r="F1355" s="7" t="s">
        <v>23</v>
      </c>
      <c r="G1355" s="9">
        <v>0</v>
      </c>
      <c r="J1355" s="8">
        <f>ROUND( D$1353*G1355,2 )</f>
        <v>0</v>
      </c>
    </row>
    <row r="1358" spans="1:10">
      <c r="A1358" s="6">
        <v>22</v>
      </c>
      <c r="B1358" s="7" t="s">
        <v>509</v>
      </c>
      <c r="C1358" s="6" t="s">
        <v>508</v>
      </c>
      <c r="D1358" s="8">
        <f>ROUND( 1,2 )</f>
        <v>1</v>
      </c>
      <c r="E1358" s="6" t="s">
        <v>72</v>
      </c>
      <c r="F1358" s="7" t="s">
        <v>21</v>
      </c>
      <c r="G1358" s="9">
        <v>0</v>
      </c>
      <c r="H1358" s="8">
        <f>ROUND( D$1358*G1358,2 )</f>
        <v>0</v>
      </c>
    </row>
    <row r="1359" spans="1:10">
      <c r="F1359" s="7" t="s">
        <v>22</v>
      </c>
      <c r="G1359" s="9">
        <v>0</v>
      </c>
      <c r="I1359" s="8">
        <f>ROUND( D$1358*G1359,0 )</f>
        <v>0</v>
      </c>
    </row>
    <row r="1360" spans="1:10">
      <c r="F1360" s="7" t="s">
        <v>23</v>
      </c>
      <c r="G1360" s="9">
        <v>0</v>
      </c>
      <c r="J1360" s="8">
        <f>ROUND( D$1358*G1360,2 )</f>
        <v>0</v>
      </c>
    </row>
    <row r="1363" spans="1:10">
      <c r="A1363" s="6">
        <v>23</v>
      </c>
      <c r="B1363" s="7" t="s">
        <v>511</v>
      </c>
      <c r="C1363" s="6" t="s">
        <v>510</v>
      </c>
      <c r="D1363" s="8">
        <f>ROUND( 1,2 )</f>
        <v>1</v>
      </c>
      <c r="E1363" s="6" t="s">
        <v>72</v>
      </c>
      <c r="F1363" s="7" t="s">
        <v>21</v>
      </c>
      <c r="G1363" s="9">
        <v>0</v>
      </c>
      <c r="H1363" s="8">
        <f>ROUND( D$1363*G1363,2 )</f>
        <v>0</v>
      </c>
    </row>
    <row r="1364" spans="1:10">
      <c r="F1364" s="7" t="s">
        <v>22</v>
      </c>
      <c r="G1364" s="9">
        <v>0</v>
      </c>
      <c r="I1364" s="8">
        <f>ROUND( D$1363*G1364,0 )</f>
        <v>0</v>
      </c>
    </row>
    <row r="1365" spans="1:10">
      <c r="F1365" s="7" t="s">
        <v>23</v>
      </c>
      <c r="G1365" s="9">
        <v>0</v>
      </c>
      <c r="J1365" s="8">
        <f>ROUND( D$1363*G1365,2 )</f>
        <v>0</v>
      </c>
    </row>
    <row r="1368" spans="1:10">
      <c r="A1368" s="6">
        <v>24</v>
      </c>
      <c r="B1368" s="7" t="s">
        <v>513</v>
      </c>
      <c r="C1368" s="6" t="s">
        <v>512</v>
      </c>
      <c r="D1368" s="8">
        <f>ROUND( 1,2 )</f>
        <v>1</v>
      </c>
      <c r="E1368" s="6" t="s">
        <v>72</v>
      </c>
      <c r="F1368" s="7" t="s">
        <v>21</v>
      </c>
      <c r="G1368" s="9">
        <v>0</v>
      </c>
      <c r="H1368" s="8">
        <f>ROUND( D$1368*G1368,2 )</f>
        <v>0</v>
      </c>
    </row>
    <row r="1369" spans="1:10">
      <c r="F1369" s="7" t="s">
        <v>22</v>
      </c>
      <c r="G1369" s="9">
        <v>0</v>
      </c>
      <c r="I1369" s="8">
        <f>ROUND( D$1368*G1369,0 )</f>
        <v>0</v>
      </c>
    </row>
    <row r="1370" spans="1:10">
      <c r="F1370" s="7" t="s">
        <v>23</v>
      </c>
      <c r="G1370" s="9">
        <v>0</v>
      </c>
      <c r="J1370" s="8">
        <f>ROUND( D$1368*G1370,2 )</f>
        <v>0</v>
      </c>
    </row>
    <row r="1373" spans="1:10">
      <c r="A1373" s="6">
        <v>25</v>
      </c>
      <c r="B1373" s="7" t="s">
        <v>515</v>
      </c>
      <c r="C1373" s="6" t="s">
        <v>514</v>
      </c>
      <c r="D1373" s="8">
        <f>ROUND( 1,2 )</f>
        <v>1</v>
      </c>
      <c r="E1373" s="6" t="s">
        <v>72</v>
      </c>
      <c r="F1373" s="7" t="s">
        <v>21</v>
      </c>
      <c r="G1373" s="9">
        <v>0</v>
      </c>
      <c r="H1373" s="8">
        <f>ROUND( D$1373*G1373,2 )</f>
        <v>0</v>
      </c>
    </row>
    <row r="1374" spans="1:10">
      <c r="F1374" s="7" t="s">
        <v>22</v>
      </c>
      <c r="G1374" s="9">
        <v>0</v>
      </c>
      <c r="I1374" s="8">
        <f>ROUND( D$1373*G1374,0 )</f>
        <v>0</v>
      </c>
    </row>
    <row r="1375" spans="1:10">
      <c r="F1375" s="7" t="s">
        <v>23</v>
      </c>
      <c r="G1375" s="9">
        <v>0</v>
      </c>
      <c r="J1375" s="8">
        <f>ROUND( D$1373*G1375,2 )</f>
        <v>0</v>
      </c>
    </row>
    <row r="1378" spans="1:10">
      <c r="A1378" s="6">
        <v>26</v>
      </c>
      <c r="B1378" s="7" t="s">
        <v>517</v>
      </c>
      <c r="C1378" s="6" t="s">
        <v>516</v>
      </c>
      <c r="D1378" s="8">
        <f>ROUND( 1,2 )</f>
        <v>1</v>
      </c>
      <c r="E1378" s="6" t="s">
        <v>72</v>
      </c>
      <c r="F1378" s="7" t="s">
        <v>21</v>
      </c>
      <c r="G1378" s="9">
        <v>0</v>
      </c>
      <c r="H1378" s="8">
        <f>ROUND( D$1378*G1378,2 )</f>
        <v>0</v>
      </c>
    </row>
    <row r="1379" spans="1:10">
      <c r="F1379" s="7" t="s">
        <v>22</v>
      </c>
      <c r="G1379" s="9">
        <v>0</v>
      </c>
      <c r="I1379" s="8">
        <f>ROUND( D$1378*G1379,0 )</f>
        <v>0</v>
      </c>
    </row>
    <row r="1380" spans="1:10">
      <c r="F1380" s="7" t="s">
        <v>23</v>
      </c>
      <c r="G1380" s="9">
        <v>0</v>
      </c>
      <c r="J1380" s="8">
        <f>ROUND( D$1378*G1380,2 )</f>
        <v>0</v>
      </c>
    </row>
    <row r="1383" spans="1:10">
      <c r="A1383" s="6">
        <v>27</v>
      </c>
      <c r="B1383" s="7" t="s">
        <v>519</v>
      </c>
      <c r="C1383" s="6" t="s">
        <v>518</v>
      </c>
      <c r="D1383" s="8">
        <f>ROUND( 1,2 )</f>
        <v>1</v>
      </c>
      <c r="E1383" s="6" t="s">
        <v>72</v>
      </c>
      <c r="F1383" s="7" t="s">
        <v>21</v>
      </c>
      <c r="G1383" s="9">
        <v>0</v>
      </c>
      <c r="H1383" s="8">
        <f>ROUND( D$1383*G1383,2 )</f>
        <v>0</v>
      </c>
    </row>
    <row r="1384" spans="1:10">
      <c r="F1384" s="7" t="s">
        <v>22</v>
      </c>
      <c r="G1384" s="9">
        <v>0</v>
      </c>
      <c r="I1384" s="8">
        <f>ROUND( D$1383*G1384,0 )</f>
        <v>0</v>
      </c>
    </row>
    <row r="1385" spans="1:10">
      <c r="F1385" s="7" t="s">
        <v>23</v>
      </c>
      <c r="G1385" s="9">
        <v>0</v>
      </c>
      <c r="J1385" s="8">
        <f>ROUND( D$1383*G1385,2 )</f>
        <v>0</v>
      </c>
    </row>
    <row r="1388" spans="1:10">
      <c r="A1388" s="6">
        <v>28</v>
      </c>
      <c r="B1388" s="7" t="s">
        <v>521</v>
      </c>
      <c r="C1388" s="6" t="s">
        <v>520</v>
      </c>
      <c r="D1388" s="8">
        <f>ROUND( 1,2 )</f>
        <v>1</v>
      </c>
      <c r="E1388" s="6" t="s">
        <v>72</v>
      </c>
      <c r="F1388" s="7" t="s">
        <v>21</v>
      </c>
      <c r="G1388" s="9">
        <v>0</v>
      </c>
      <c r="H1388" s="8">
        <f>ROUND( D$1388*G1388,2 )</f>
        <v>0</v>
      </c>
    </row>
    <row r="1389" spans="1:10">
      <c r="F1389" s="7" t="s">
        <v>22</v>
      </c>
      <c r="G1389" s="9">
        <v>0</v>
      </c>
      <c r="I1389" s="8">
        <f>ROUND( D$1388*G1389,0 )</f>
        <v>0</v>
      </c>
    </row>
    <row r="1390" spans="1:10">
      <c r="F1390" s="7" t="s">
        <v>23</v>
      </c>
      <c r="G1390" s="9">
        <v>0</v>
      </c>
      <c r="J1390" s="8">
        <f>ROUND( D$1388*G1390,2 )</f>
        <v>0</v>
      </c>
    </row>
    <row r="1392" spans="1:10" ht="15.75" thickBot="1"/>
    <row r="1393" spans="8:10" ht="15.75" thickBot="1">
      <c r="H1393" s="10">
        <f>ROUND( SUM(H1252:H1392),0 )</f>
        <v>0</v>
      </c>
      <c r="I1393" s="10">
        <f>ROUND( SUM(I1252:I1392),0 )</f>
        <v>0</v>
      </c>
      <c r="J1393" s="10">
        <f>ROUND( SUM(J1252:J1392),2 )</f>
        <v>0</v>
      </c>
    </row>
    <row r="1394" spans="8:10" ht="15.75" thickTop="1">
      <c r="H1394" s="12">
        <f>ROUND( SUM(H196,H834,H1167,H1250,H1393),0 )</f>
        <v>0</v>
      </c>
      <c r="I1394" s="12">
        <f>ROUND( SUM(I196,I834,I1167,I1250,I1393),0 )</f>
        <v>0</v>
      </c>
      <c r="J1394" s="12">
        <f>ROUND( SUM(J196,J834,J1167,J1250,J1393),0 )</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D43"/>
  <sheetViews>
    <sheetView tabSelected="1" workbookViewId="0">
      <selection activeCell="J18" sqref="J18"/>
    </sheetView>
  </sheetViews>
  <sheetFormatPr defaultRowHeight="15"/>
  <cols>
    <col min="1" max="1" width="39.5703125" customWidth="1"/>
    <col min="2" max="2" width="11.85546875" customWidth="1"/>
    <col min="3" max="3" width="22.7109375" customWidth="1"/>
    <col min="4" max="4" width="21.85546875" customWidth="1"/>
  </cols>
  <sheetData>
    <row r="1" spans="1:4" ht="15.75">
      <c r="A1" s="13" t="s">
        <v>522</v>
      </c>
      <c r="B1" s="14"/>
      <c r="C1" s="15"/>
      <c r="D1" s="15"/>
    </row>
    <row r="2" spans="1:4" ht="15.75">
      <c r="A2" s="16" t="s">
        <v>523</v>
      </c>
      <c r="B2" s="37" t="s">
        <v>539</v>
      </c>
      <c r="C2" s="17"/>
      <c r="D2" s="17"/>
    </row>
    <row r="3" spans="1:4" ht="15.75">
      <c r="A3" s="16" t="s">
        <v>524</v>
      </c>
      <c r="B3" s="37" t="s">
        <v>540</v>
      </c>
      <c r="C3" s="17"/>
      <c r="D3" s="17"/>
    </row>
    <row r="4" spans="1:4" ht="16.5" thickBot="1">
      <c r="A4" s="18" t="s">
        <v>525</v>
      </c>
      <c r="B4" s="19"/>
      <c r="C4" s="19"/>
      <c r="D4" s="19"/>
    </row>
    <row r="5" spans="1:4" ht="15.75">
      <c r="A5" s="13" t="s">
        <v>526</v>
      </c>
      <c r="B5" s="14"/>
      <c r="C5" s="13"/>
      <c r="D5" s="13"/>
    </row>
    <row r="6" spans="1:4" ht="15.75">
      <c r="A6" s="16"/>
      <c r="B6" s="37" t="s">
        <v>541</v>
      </c>
      <c r="C6" s="17"/>
      <c r="D6" s="17"/>
    </row>
    <row r="7" spans="1:4" ht="15.75">
      <c r="A7" s="16"/>
      <c r="B7" s="37" t="s">
        <v>542</v>
      </c>
      <c r="C7" s="17"/>
      <c r="D7" s="17"/>
    </row>
    <row r="8" spans="1:4" ht="15.75">
      <c r="A8" s="13"/>
      <c r="B8" s="37" t="s">
        <v>543</v>
      </c>
      <c r="C8" s="17"/>
      <c r="D8" s="17"/>
    </row>
    <row r="9" spans="1:4" ht="16.5" thickBot="1">
      <c r="A9" s="20"/>
      <c r="B9" s="38"/>
      <c r="C9" s="19"/>
      <c r="D9" s="19"/>
    </row>
    <row r="10" spans="1:4" ht="15.75">
      <c r="A10" s="21"/>
      <c r="B10" s="21"/>
      <c r="C10" s="21"/>
      <c r="D10" s="21"/>
    </row>
    <row r="11" spans="1:4" ht="15.75">
      <c r="A11" s="22" t="s">
        <v>527</v>
      </c>
      <c r="B11" s="22"/>
      <c r="C11" s="22"/>
      <c r="D11" s="22"/>
    </row>
    <row r="12" spans="1:4" ht="15.75">
      <c r="A12" s="15"/>
      <c r="B12" s="23" t="s">
        <v>528</v>
      </c>
      <c r="C12" s="15"/>
      <c r="D12" s="15"/>
    </row>
    <row r="13" spans="1:4" ht="15.75">
      <c r="A13" s="15"/>
      <c r="B13" s="24"/>
      <c r="C13" s="24"/>
      <c r="D13" s="24"/>
    </row>
    <row r="14" spans="1:4" ht="15.75">
      <c r="A14" s="25" t="s">
        <v>529</v>
      </c>
      <c r="B14" s="25"/>
      <c r="C14" s="25"/>
      <c r="D14" s="25"/>
    </row>
    <row r="15" spans="1:4" ht="15.75">
      <c r="A15" s="25" t="s">
        <v>530</v>
      </c>
      <c r="B15" s="25"/>
      <c r="C15" s="25"/>
      <c r="D15" s="25"/>
    </row>
    <row r="16" spans="1:4" ht="15.75">
      <c r="A16" s="25" t="s">
        <v>544</v>
      </c>
      <c r="B16" s="25"/>
      <c r="C16" s="25"/>
      <c r="D16" s="25"/>
    </row>
    <row r="17" spans="1:4" ht="16.5" thickBot="1">
      <c r="A17" s="18"/>
      <c r="B17" s="26"/>
      <c r="C17" s="26"/>
      <c r="D17" s="26"/>
    </row>
    <row r="18" spans="1:4" ht="15.75">
      <c r="A18" s="15"/>
      <c r="B18" s="15"/>
      <c r="C18" s="15"/>
      <c r="D18" s="15"/>
    </row>
    <row r="19" spans="1:4" ht="15.75">
      <c r="A19" s="27" t="s">
        <v>531</v>
      </c>
      <c r="B19" s="15"/>
      <c r="C19" s="27" t="s">
        <v>532</v>
      </c>
      <c r="D19" s="27" t="s">
        <v>533</v>
      </c>
    </row>
    <row r="20" spans="1:4" ht="15.75">
      <c r="A20" s="15"/>
      <c r="B20" s="15"/>
      <c r="C20" s="15"/>
      <c r="D20" s="15"/>
    </row>
    <row r="21" spans="1:4" ht="15.75">
      <c r="A21" s="39" t="s">
        <v>17</v>
      </c>
      <c r="B21" s="14"/>
      <c r="C21" s="40">
        <f>SUM(KVS!H196)</f>
        <v>0</v>
      </c>
      <c r="D21" s="40">
        <f>SUM(KVS!I196,KVS!J196)</f>
        <v>0</v>
      </c>
    </row>
    <row r="22" spans="1:4" ht="15.75">
      <c r="A22" s="39" t="s">
        <v>98</v>
      </c>
      <c r="B22" s="14"/>
      <c r="C22" s="40">
        <f>SUM(KVS!H834)</f>
        <v>0</v>
      </c>
      <c r="D22" s="40">
        <f>SUM(KVS!I834,KVS!J834)</f>
        <v>0</v>
      </c>
    </row>
    <row r="23" spans="1:4" ht="15.75">
      <c r="A23" s="39" t="s">
        <v>334</v>
      </c>
      <c r="B23" s="14"/>
      <c r="C23" s="40">
        <f>SUM(KVS!H1167)</f>
        <v>0</v>
      </c>
      <c r="D23" s="40">
        <f>SUM(KVS!I1167,KVS!J1167)</f>
        <v>0</v>
      </c>
    </row>
    <row r="24" spans="1:4" ht="15.75">
      <c r="A24" s="39" t="s">
        <v>440</v>
      </c>
      <c r="B24" s="14"/>
      <c r="C24" s="40">
        <f>SUM(KVS!H1250)</f>
        <v>0</v>
      </c>
      <c r="D24" s="40">
        <f>SUM(KVS!I1250,KVS!J1250)</f>
        <v>0</v>
      </c>
    </row>
    <row r="25" spans="1:4" ht="15.75">
      <c r="A25" s="39" t="s">
        <v>470</v>
      </c>
      <c r="B25" s="14"/>
      <c r="C25" s="40">
        <f>SUM(KVS!H1393)</f>
        <v>0</v>
      </c>
      <c r="D25" s="40">
        <f>SUM(KVS!I1393,KVS!J1393)</f>
        <v>0</v>
      </c>
    </row>
    <row r="26" spans="1:4" ht="15.75">
      <c r="A26" s="15"/>
      <c r="B26" s="15"/>
      <c r="C26" s="28"/>
      <c r="D26" s="28"/>
    </row>
    <row r="27" spans="1:4" ht="15.75">
      <c r="A27" s="29" t="s">
        <v>534</v>
      </c>
      <c r="B27" s="29"/>
      <c r="C27" s="29"/>
      <c r="D27" s="29"/>
    </row>
    <row r="28" spans="1:4" ht="15.75">
      <c r="A28" s="15"/>
      <c r="B28" s="15"/>
      <c r="C28" s="15"/>
      <c r="D28" s="15"/>
    </row>
    <row r="29" spans="1:4" ht="16.5" thickBot="1">
      <c r="A29" s="13" t="s">
        <v>535</v>
      </c>
      <c r="B29" s="30"/>
      <c r="C29" s="31">
        <f>SUM(C21:C26)</f>
        <v>0</v>
      </c>
      <c r="D29" s="31">
        <f>SUM(D21:D26)</f>
        <v>0</v>
      </c>
    </row>
    <row r="30" spans="1:4" ht="15.75">
      <c r="A30" s="15"/>
      <c r="B30" s="32"/>
      <c r="C30" s="28"/>
      <c r="D30" s="28"/>
    </row>
    <row r="31" spans="1:4" ht="16.5" thickBot="1">
      <c r="A31" s="13" t="s">
        <v>536</v>
      </c>
      <c r="B31" s="15"/>
      <c r="C31" s="33">
        <f>C29+D29</f>
        <v>0</v>
      </c>
      <c r="D31" s="33"/>
    </row>
    <row r="32" spans="1:4" ht="15.75">
      <c r="A32" s="15"/>
      <c r="B32" s="15"/>
      <c r="C32" s="15"/>
      <c r="D32" s="15"/>
    </row>
    <row r="33" spans="1:4" ht="16.5" thickBot="1">
      <c r="A33" s="15" t="s">
        <v>537</v>
      </c>
      <c r="B33" s="41">
        <v>0.27</v>
      </c>
      <c r="C33" s="34">
        <f>IF( B33&gt;1,C31*B33/100,C31*B33)</f>
        <v>0</v>
      </c>
      <c r="D33" s="34"/>
    </row>
    <row r="34" spans="1:4" ht="15.75">
      <c r="A34" s="15"/>
      <c r="B34" s="15"/>
      <c r="C34" s="15"/>
      <c r="D34" s="15"/>
    </row>
    <row r="35" spans="1:4" ht="15.75">
      <c r="A35" s="15"/>
      <c r="B35" s="15"/>
      <c r="C35" s="15"/>
      <c r="D35" s="15"/>
    </row>
    <row r="36" spans="1:4" ht="16.5" thickBot="1">
      <c r="A36" s="13" t="s">
        <v>538</v>
      </c>
      <c r="B36" s="15"/>
      <c r="C36" s="35">
        <f>C33+C31</f>
        <v>0</v>
      </c>
      <c r="D36" s="35"/>
    </row>
    <row r="37" spans="1:4" ht="16.5" thickTop="1">
      <c r="A37" s="15"/>
      <c r="B37" s="15"/>
      <c r="C37" s="15"/>
      <c r="D37" s="15"/>
    </row>
    <row r="38" spans="1:4" ht="15.75">
      <c r="A38" s="42"/>
      <c r="B38" s="36"/>
      <c r="C38" s="36"/>
      <c r="D38" s="36"/>
    </row>
    <row r="39" spans="1:4" ht="15.75">
      <c r="A39" s="15"/>
      <c r="B39" s="15"/>
      <c r="C39" s="15"/>
      <c r="D39" s="15"/>
    </row>
    <row r="40" spans="1:4" ht="15.75">
      <c r="A40" s="37"/>
      <c r="B40" s="24"/>
      <c r="C40" s="24"/>
      <c r="D40" s="24"/>
    </row>
    <row r="41" spans="1:4" ht="15.75">
      <c r="A41" s="15"/>
      <c r="B41" s="15"/>
      <c r="C41" s="15"/>
      <c r="D41" s="15"/>
    </row>
    <row r="42" spans="1:4" ht="15.75">
      <c r="A42" s="15"/>
      <c r="B42" s="15"/>
      <c r="C42" s="15"/>
      <c r="D42" s="15"/>
    </row>
    <row r="43" spans="1:4" ht="15.75">
      <c r="A43" s="15"/>
      <c r="B43" s="15"/>
      <c r="C43" s="15"/>
      <c r="D43" s="15"/>
    </row>
  </sheetData>
  <mergeCells count="19">
    <mergeCell ref="A40:D40"/>
    <mergeCell ref="B17:D17"/>
    <mergeCell ref="A27:D27"/>
    <mergeCell ref="C31:D31"/>
    <mergeCell ref="C33:D33"/>
    <mergeCell ref="C36:D36"/>
    <mergeCell ref="A38:D38"/>
    <mergeCell ref="B9:D9"/>
    <mergeCell ref="A11:D11"/>
    <mergeCell ref="B13:D13"/>
    <mergeCell ref="A14:D14"/>
    <mergeCell ref="A15:D15"/>
    <mergeCell ref="A16:D16"/>
    <mergeCell ref="B2:D2"/>
    <mergeCell ref="B3:D3"/>
    <mergeCell ref="B4:D4"/>
    <mergeCell ref="B6:D6"/>
    <mergeCell ref="B7:D7"/>
    <mergeCell ref="B8:D8"/>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KVS</vt:lpstr>
      <vt:lpstr>FOOSSZ</vt:lpstr>
      <vt:lpstr>Munka3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c:creator>
  <cp:lastModifiedBy>f</cp:lastModifiedBy>
  <dcterms:created xsi:type="dcterms:W3CDTF">2020-08-12T12:39:38Z</dcterms:created>
  <dcterms:modified xsi:type="dcterms:W3CDTF">2020-08-12T12:48:47Z</dcterms:modified>
</cp:coreProperties>
</file>