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60" yWindow="1680" windowWidth="19035" windowHeight="12525" firstSheet="4" activeTab="11"/>
  </bookViews>
  <sheets>
    <sheet name="Főösszesítő" sheetId="1" r:id="rId1"/>
    <sheet name="Erdős u." sheetId="4" r:id="rId2"/>
    <sheet name="Vörösmarty M. u." sheetId="5" r:id="rId3"/>
    <sheet name="Ady E. u." sheetId="6" r:id="rId4"/>
    <sheet name="Toldi u." sheetId="7" r:id="rId5"/>
    <sheet name="Garai u." sheetId="8" r:id="rId6"/>
    <sheet name="Toldi u. (2)" sheetId="9" r:id="rId7"/>
    <sheet name="Ady E. u. (2)" sheetId="10" r:id="rId8"/>
    <sheet name="Petőfi S. u." sheetId="11" r:id="rId9"/>
    <sheet name="Petőfi tér" sheetId="12" r:id="rId10"/>
    <sheet name="Bethlen G. u." sheetId="13" r:id="rId11"/>
    <sheet name="Kossuth L. u." sheetId="14" r:id="rId12"/>
  </sheets>
  <definedNames>
    <definedName name="_xlnm.Print_Area" localSheetId="0">Főösszesítő!$A$1:$I$40</definedName>
  </definedNames>
  <calcPr calcId="114210"/>
</workbook>
</file>

<file path=xl/calcChain.xml><?xml version="1.0" encoding="utf-8"?>
<calcChain xmlns="http://schemas.openxmlformats.org/spreadsheetml/2006/main">
  <c r="K10" i="4"/>
  <c r="J10"/>
  <c r="I10"/>
  <c r="H37" i="10"/>
  <c r="J37"/>
  <c r="G37"/>
  <c r="I37"/>
  <c r="I38"/>
  <c r="H10" i="4"/>
  <c r="H9"/>
  <c r="J9"/>
  <c r="G10"/>
  <c r="G9"/>
  <c r="I9"/>
  <c r="I11"/>
  <c r="H8"/>
  <c r="J8"/>
  <c r="G8"/>
  <c r="I8"/>
  <c r="K37" i="10"/>
  <c r="K38"/>
  <c r="J38"/>
  <c r="K9" i="4"/>
  <c r="K11"/>
  <c r="J11"/>
  <c r="K8"/>
  <c r="F3" i="14"/>
  <c r="F4" i="13"/>
  <c r="F3"/>
  <c r="F3" i="12"/>
  <c r="F6" i="11"/>
  <c r="F4"/>
  <c r="F5"/>
  <c r="F7"/>
  <c r="F8"/>
  <c r="F3"/>
  <c r="F30" i="10"/>
  <c r="F31"/>
  <c r="F32"/>
  <c r="F33"/>
  <c r="F34"/>
  <c r="F35"/>
  <c r="F36"/>
  <c r="F2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3"/>
  <c r="F3" i="9"/>
  <c r="F4" i="8"/>
  <c r="F5"/>
  <c r="F6"/>
  <c r="F7"/>
  <c r="F8"/>
  <c r="F9"/>
  <c r="F10"/>
  <c r="F3"/>
  <c r="F3" i="7"/>
  <c r="F5" i="6"/>
  <c r="F6"/>
  <c r="F7"/>
  <c r="F8"/>
  <c r="F9"/>
  <c r="F10"/>
  <c r="F4"/>
  <c r="F3"/>
  <c r="F4" i="5"/>
  <c r="F3"/>
  <c r="F4" i="4"/>
  <c r="F5"/>
  <c r="F6"/>
  <c r="F7"/>
  <c r="G4"/>
  <c r="G5"/>
  <c r="G6"/>
  <c r="G7"/>
  <c r="G3"/>
  <c r="F3"/>
  <c r="H3" i="9"/>
  <c r="G3"/>
  <c r="H3" i="14"/>
  <c r="J3"/>
  <c r="J4"/>
  <c r="G3"/>
  <c r="I3"/>
  <c r="H4" i="13"/>
  <c r="H3"/>
  <c r="G4"/>
  <c r="I4"/>
  <c r="G3"/>
  <c r="J4"/>
  <c r="P3"/>
  <c r="O3"/>
  <c r="J3"/>
  <c r="I3"/>
  <c r="P3" i="12"/>
  <c r="O3"/>
  <c r="H3"/>
  <c r="J3"/>
  <c r="J4"/>
  <c r="G3"/>
  <c r="I3"/>
  <c r="I4"/>
  <c r="H8" i="11"/>
  <c r="H7"/>
  <c r="J7"/>
  <c r="H4"/>
  <c r="H5"/>
  <c r="H3"/>
  <c r="G8"/>
  <c r="G7"/>
  <c r="I7"/>
  <c r="G4"/>
  <c r="G5"/>
  <c r="G3"/>
  <c r="J8"/>
  <c r="I8"/>
  <c r="H6"/>
  <c r="J6"/>
  <c r="G6"/>
  <c r="I6"/>
  <c r="K6"/>
  <c r="J5"/>
  <c r="I5"/>
  <c r="K5"/>
  <c r="J4"/>
  <c r="I4"/>
  <c r="K4"/>
  <c r="P3"/>
  <c r="O3"/>
  <c r="J3"/>
  <c r="J9"/>
  <c r="I3"/>
  <c r="I9"/>
  <c r="H30" i="10"/>
  <c r="H31"/>
  <c r="H32"/>
  <c r="H33"/>
  <c r="H34"/>
  <c r="H35"/>
  <c r="H36"/>
  <c r="G30"/>
  <c r="G31"/>
  <c r="G32"/>
  <c r="G33"/>
  <c r="G34"/>
  <c r="G35"/>
  <c r="G36"/>
  <c r="J30"/>
  <c r="J31"/>
  <c r="J32"/>
  <c r="J33"/>
  <c r="J34"/>
  <c r="J35"/>
  <c r="J36"/>
  <c r="I36"/>
  <c r="I30"/>
  <c r="K30"/>
  <c r="I31"/>
  <c r="K31"/>
  <c r="I32"/>
  <c r="K32"/>
  <c r="I33"/>
  <c r="K33"/>
  <c r="I34"/>
  <c r="K34"/>
  <c r="I35"/>
  <c r="K35"/>
  <c r="H4"/>
  <c r="J4"/>
  <c r="H5"/>
  <c r="J5"/>
  <c r="H6"/>
  <c r="J6"/>
  <c r="H7"/>
  <c r="J7"/>
  <c r="H8"/>
  <c r="J8"/>
  <c r="H9"/>
  <c r="J9"/>
  <c r="H10"/>
  <c r="J10"/>
  <c r="H11"/>
  <c r="J11"/>
  <c r="H12"/>
  <c r="J12"/>
  <c r="H13"/>
  <c r="J13"/>
  <c r="H14"/>
  <c r="J14"/>
  <c r="H15"/>
  <c r="J15"/>
  <c r="H16"/>
  <c r="J16"/>
  <c r="H17"/>
  <c r="J17"/>
  <c r="H18"/>
  <c r="J18"/>
  <c r="H19"/>
  <c r="J19"/>
  <c r="H20"/>
  <c r="J20"/>
  <c r="H21"/>
  <c r="J21"/>
  <c r="H22"/>
  <c r="J22"/>
  <c r="H23"/>
  <c r="J23"/>
  <c r="H24"/>
  <c r="J24"/>
  <c r="H25"/>
  <c r="J25"/>
  <c r="H26"/>
  <c r="J26"/>
  <c r="H27"/>
  <c r="J27"/>
  <c r="H28"/>
  <c r="J28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H29"/>
  <c r="J29"/>
  <c r="H3"/>
  <c r="J3"/>
  <c r="G3"/>
  <c r="I3"/>
  <c r="G29"/>
  <c r="I29"/>
  <c r="P3"/>
  <c r="O3"/>
  <c r="J3" i="9"/>
  <c r="J4"/>
  <c r="I3"/>
  <c r="H4" i="8"/>
  <c r="H5"/>
  <c r="H6"/>
  <c r="H7"/>
  <c r="H8"/>
  <c r="H9"/>
  <c r="H10"/>
  <c r="G4"/>
  <c r="G5"/>
  <c r="I5"/>
  <c r="G6"/>
  <c r="G7"/>
  <c r="I7"/>
  <c r="K7"/>
  <c r="G8"/>
  <c r="G9"/>
  <c r="I9"/>
  <c r="G10"/>
  <c r="H3"/>
  <c r="G3"/>
  <c r="J10"/>
  <c r="I10"/>
  <c r="J9"/>
  <c r="J8"/>
  <c r="I8"/>
  <c r="J7"/>
  <c r="J6"/>
  <c r="I6"/>
  <c r="J5"/>
  <c r="J4"/>
  <c r="I4"/>
  <c r="P3"/>
  <c r="O3"/>
  <c r="J3"/>
  <c r="J11"/>
  <c r="I3"/>
  <c r="H3" i="7"/>
  <c r="G3"/>
  <c r="J3"/>
  <c r="I3"/>
  <c r="J4"/>
  <c r="G5" i="6"/>
  <c r="I5"/>
  <c r="K5"/>
  <c r="H5"/>
  <c r="J5"/>
  <c r="G6"/>
  <c r="I6"/>
  <c r="H6"/>
  <c r="J6"/>
  <c r="G7"/>
  <c r="I7"/>
  <c r="K7"/>
  <c r="H7"/>
  <c r="J7"/>
  <c r="G8"/>
  <c r="I8"/>
  <c r="H8"/>
  <c r="J8"/>
  <c r="G9"/>
  <c r="I9"/>
  <c r="K9"/>
  <c r="H9"/>
  <c r="J9"/>
  <c r="G10"/>
  <c r="I10"/>
  <c r="H10"/>
  <c r="J10"/>
  <c r="H4"/>
  <c r="G4"/>
  <c r="I4"/>
  <c r="H3"/>
  <c r="G3"/>
  <c r="I3"/>
  <c r="J4"/>
  <c r="P3"/>
  <c r="O3"/>
  <c r="J3"/>
  <c r="H4" i="5"/>
  <c r="G4"/>
  <c r="H3"/>
  <c r="G3"/>
  <c r="J4"/>
  <c r="I4"/>
  <c r="P3"/>
  <c r="O3"/>
  <c r="J3"/>
  <c r="J5"/>
  <c r="I3"/>
  <c r="I5"/>
  <c r="I3" i="4"/>
  <c r="H3"/>
  <c r="J3"/>
  <c r="I4"/>
  <c r="H4"/>
  <c r="J4"/>
  <c r="I5"/>
  <c r="H5"/>
  <c r="J5"/>
  <c r="I6"/>
  <c r="H6"/>
  <c r="J6"/>
  <c r="I7"/>
  <c r="H7"/>
  <c r="J7"/>
  <c r="P3"/>
  <c r="O3"/>
  <c r="K7"/>
  <c r="K6"/>
  <c r="K29" i="10"/>
  <c r="K9" i="8"/>
  <c r="K5"/>
  <c r="K4"/>
  <c r="K6"/>
  <c r="K8"/>
  <c r="K10" i="6"/>
  <c r="K8"/>
  <c r="K6"/>
  <c r="J11"/>
  <c r="K5" i="4"/>
  <c r="K4"/>
  <c r="K3"/>
  <c r="K3" i="14"/>
  <c r="K4"/>
  <c r="H24" i="1"/>
  <c r="I4" i="14"/>
  <c r="K4" i="13"/>
  <c r="J5"/>
  <c r="I5"/>
  <c r="K3"/>
  <c r="K5"/>
  <c r="H23" i="1"/>
  <c r="K3" i="12"/>
  <c r="K4"/>
  <c r="K8" i="11"/>
  <c r="K7"/>
  <c r="K3"/>
  <c r="K9"/>
  <c r="H21" i="1"/>
  <c r="K36" i="10"/>
  <c r="K3"/>
  <c r="H20" i="1"/>
  <c r="K3" i="9"/>
  <c r="K4"/>
  <c r="H19" i="1"/>
  <c r="I4" i="9"/>
  <c r="K10" i="8"/>
  <c r="I11"/>
  <c r="K3"/>
  <c r="K11"/>
  <c r="H18" i="1"/>
  <c r="K3" i="7"/>
  <c r="I4"/>
  <c r="K4"/>
  <c r="H17" i="1"/>
  <c r="K4" i="6"/>
  <c r="K3"/>
  <c r="I11"/>
  <c r="K4" i="5"/>
  <c r="K3"/>
  <c r="K5"/>
  <c r="H15" i="1"/>
  <c r="H14"/>
  <c r="K11" i="6"/>
  <c r="H16" i="1"/>
  <c r="H22"/>
  <c r="H25"/>
</calcChain>
</file>

<file path=xl/sharedStrings.xml><?xml version="1.0" encoding="utf-8"?>
<sst xmlns="http://schemas.openxmlformats.org/spreadsheetml/2006/main" count="530" uniqueCount="212">
  <si>
    <t>Ssz.</t>
  </si>
  <si>
    <t>A+D</t>
  </si>
  <si>
    <t>Tétel</t>
  </si>
  <si>
    <t>Menny.</t>
  </si>
  <si>
    <t>Anyag e.</t>
  </si>
  <si>
    <t>Díj e.</t>
  </si>
  <si>
    <t>Anyag ö.</t>
  </si>
  <si>
    <t>Díj ö.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</si>
  <si>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</si>
  <si>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</si>
  <si>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</si>
  <si>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</si>
  <si>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</si>
  <si>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</si>
  <si>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</si>
  <si>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</si>
  <si>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</si>
  <si>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Aláírás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</si>
  <si>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</si>
  <si>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</si>
  <si>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</si>
  <si>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</si>
  <si>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</si>
  <si>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</si>
  <si>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</si>
  <si>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</si>
  <si>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</si>
  <si>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</si>
  <si>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</si>
  <si>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5.</t>
  </si>
  <si>
    <t>19.</t>
  </si>
  <si>
    <t>23.</t>
  </si>
  <si>
    <t>24.</t>
  </si>
  <si>
    <t>25.</t>
  </si>
  <si>
    <t>26.</t>
  </si>
  <si>
    <t>27.</t>
  </si>
  <si>
    <t>28.</t>
  </si>
  <si>
    <t>I. sz. melléklet</t>
  </si>
  <si>
    <t>29.</t>
  </si>
  <si>
    <t>30.</t>
  </si>
  <si>
    <t>31.</t>
  </si>
  <si>
    <t>32.</t>
  </si>
  <si>
    <t>33.</t>
  </si>
  <si>
    <t>34.</t>
  </si>
  <si>
    <t>akna</t>
  </si>
  <si>
    <t>ALFÖLDVÍZ Zrt. - Rekonstrukciós osztály</t>
  </si>
  <si>
    <r>
      <rPr>
        <sz val="11"/>
        <rFont val="Arial Narrow"/>
        <family val="2"/>
        <charset val="238"/>
      </rPr>
      <t>Költségvetési Főösszesítő</t>
    </r>
    <r>
      <rPr>
        <b/>
        <sz val="11"/>
        <rFont val="Arial Narrow"/>
        <family val="2"/>
        <charset val="238"/>
      </rPr>
      <t xml:space="preserve"> </t>
    </r>
  </si>
  <si>
    <t>FÜZESGYARMAT szennyvízhálózati rekonstrukciós munkák</t>
  </si>
  <si>
    <t>Erdős utca szennyvízvezeték rekonstrukció:</t>
  </si>
  <si>
    <t>Erdős utca szennyvízvezeték rek.:</t>
  </si>
  <si>
    <t>Erdős utca (Ady 37.)</t>
  </si>
  <si>
    <t>75</t>
  </si>
  <si>
    <t>Erdős utca (Ady 39.)</t>
  </si>
  <si>
    <t>73/1</t>
  </si>
  <si>
    <t>Erdős utca</t>
  </si>
  <si>
    <t>1/1</t>
  </si>
  <si>
    <t>73/2</t>
  </si>
  <si>
    <t>74/2</t>
  </si>
  <si>
    <t>73/3</t>
  </si>
  <si>
    <t>ház száma</t>
  </si>
  <si>
    <t>hrsz</t>
  </si>
  <si>
    <t>A</t>
  </si>
  <si>
    <t>D</t>
  </si>
  <si>
    <t>rekonstrukciós</t>
  </si>
  <si>
    <t>Erdős utca szennyvízcsatorna rekonstrukció:</t>
  </si>
  <si>
    <t>Vörösmarty M. utca szennyvízcsatorna rekonstrukció:</t>
  </si>
  <si>
    <t>Vörösmarty M. utca</t>
  </si>
  <si>
    <t>495/3</t>
  </si>
  <si>
    <t>3</t>
  </si>
  <si>
    <t>46/2</t>
  </si>
  <si>
    <t>1</t>
  </si>
  <si>
    <t>Vörösmarty M. utca szennyvízvezeték rekonstrukció:</t>
  </si>
  <si>
    <t>Ady E. utca szennyvízcsatorna rekonstrukció:</t>
  </si>
  <si>
    <t>Ady E. utca szennyvízvezeték rekonstrukció:</t>
  </si>
  <si>
    <t>Ady E. utca</t>
  </si>
  <si>
    <t>77</t>
  </si>
  <si>
    <t>370/1</t>
  </si>
  <si>
    <t>368/2</t>
  </si>
  <si>
    <t>70</t>
  </si>
  <si>
    <t>366</t>
  </si>
  <si>
    <t>66</t>
  </si>
  <si>
    <t>364</t>
  </si>
  <si>
    <t>63</t>
  </si>
  <si>
    <t>54</t>
  </si>
  <si>
    <t>53</t>
  </si>
  <si>
    <t>61</t>
  </si>
  <si>
    <t>44</t>
  </si>
  <si>
    <t>339/1</t>
  </si>
  <si>
    <t>36</t>
  </si>
  <si>
    <t>316</t>
  </si>
  <si>
    <t>Vörösmarty utca szennyvízvezeték rek.:</t>
  </si>
  <si>
    <t>Ady E. u. utca szennyvízvezeték rek.:</t>
  </si>
  <si>
    <t>Toldi utca szennyvízcsatorna rekonstrukció:</t>
  </si>
  <si>
    <t>Toldi utca szennyvízvezeték rekonstrukció:</t>
  </si>
  <si>
    <t>20</t>
  </si>
  <si>
    <t>285</t>
  </si>
  <si>
    <t>Garai utca szennyvízcsatorna rekonstrukció:</t>
  </si>
  <si>
    <t>Garai utca</t>
  </si>
  <si>
    <t>307/1</t>
  </si>
  <si>
    <t>1/a</t>
  </si>
  <si>
    <t>306</t>
  </si>
  <si>
    <t>4</t>
  </si>
  <si>
    <t>283</t>
  </si>
  <si>
    <t>305/1</t>
  </si>
  <si>
    <t>304</t>
  </si>
  <si>
    <t>8</t>
  </si>
  <si>
    <t>263</t>
  </si>
  <si>
    <t>5</t>
  </si>
  <si>
    <t>303</t>
  </si>
  <si>
    <t>7</t>
  </si>
  <si>
    <t>302</t>
  </si>
  <si>
    <t>Toldi utca</t>
  </si>
  <si>
    <t>32</t>
  </si>
  <si>
    <t>313</t>
  </si>
  <si>
    <t>35</t>
  </si>
  <si>
    <t>76</t>
  </si>
  <si>
    <t>30</t>
  </si>
  <si>
    <t>312</t>
  </si>
  <si>
    <t>28</t>
  </si>
  <si>
    <t>311</t>
  </si>
  <si>
    <t>29/1</t>
  </si>
  <si>
    <t>79/1</t>
  </si>
  <si>
    <t>29</t>
  </si>
  <si>
    <t>79/2</t>
  </si>
  <si>
    <t>26</t>
  </si>
  <si>
    <t>310</t>
  </si>
  <si>
    <t>25</t>
  </si>
  <si>
    <t>81/2</t>
  </si>
  <si>
    <t>24</t>
  </si>
  <si>
    <t>309</t>
  </si>
  <si>
    <t>22/b</t>
  </si>
  <si>
    <t>308</t>
  </si>
  <si>
    <t>23</t>
  </si>
  <si>
    <t>82</t>
  </si>
  <si>
    <t>117/1</t>
  </si>
  <si>
    <t>21</t>
  </si>
  <si>
    <t>83</t>
  </si>
  <si>
    <t>16</t>
  </si>
  <si>
    <t>115</t>
  </si>
  <si>
    <t>14</t>
  </si>
  <si>
    <t>113</t>
  </si>
  <si>
    <t>19</t>
  </si>
  <si>
    <t>84</t>
  </si>
  <si>
    <t>12</t>
  </si>
  <si>
    <t>112</t>
  </si>
  <si>
    <t>17</t>
  </si>
  <si>
    <t>85</t>
  </si>
  <si>
    <t>15</t>
  </si>
  <si>
    <t>86</t>
  </si>
  <si>
    <t>13</t>
  </si>
  <si>
    <t>87</t>
  </si>
  <si>
    <t>10</t>
  </si>
  <si>
    <t>110</t>
  </si>
  <si>
    <t>9</t>
  </si>
  <si>
    <t>89</t>
  </si>
  <si>
    <t>8/a</t>
  </si>
  <si>
    <t>109/2</t>
  </si>
  <si>
    <t>109/1</t>
  </si>
  <si>
    <t>90</t>
  </si>
  <si>
    <t>6</t>
  </si>
  <si>
    <t>106/1</t>
  </si>
  <si>
    <t>92/1</t>
  </si>
  <si>
    <t>4/a</t>
  </si>
  <si>
    <t>105/2</t>
  </si>
  <si>
    <t>92/2</t>
  </si>
  <si>
    <t>1/A</t>
  </si>
  <si>
    <t>93/1</t>
  </si>
  <si>
    <t>2</t>
  </si>
  <si>
    <t>100</t>
  </si>
  <si>
    <t>93/2</t>
  </si>
  <si>
    <t>1/B</t>
  </si>
  <si>
    <t>97/2</t>
  </si>
  <si>
    <t>97/1</t>
  </si>
  <si>
    <t>Toldi utca szennyvízvezeték rek.:</t>
  </si>
  <si>
    <t>Garai utca szennyvízvezeték rek.:</t>
  </si>
  <si>
    <t>Garai utca szennyvízvezeték rekonstrukció:</t>
  </si>
  <si>
    <t>Petőfi S. utca szennyvízcsatorna rekonstrukció:</t>
  </si>
  <si>
    <t>Petőfi S. utca szennyvízvezeték rekonstrukció:</t>
  </si>
  <si>
    <t>Petőfi S. utca</t>
  </si>
  <si>
    <t>2505</t>
  </si>
  <si>
    <t>5/A</t>
  </si>
  <si>
    <t>2504/2</t>
  </si>
  <si>
    <t>2504/1</t>
  </si>
  <si>
    <t>2502</t>
  </si>
  <si>
    <t>2498/1</t>
  </si>
  <si>
    <t>2416</t>
  </si>
  <si>
    <t>Petőfi tér szennyvízcsatorna rekonstrukció:</t>
  </si>
  <si>
    <t>Petőfi tér szennyvízvezeték rekonstrukció:</t>
  </si>
  <si>
    <t>Petőfi tér</t>
  </si>
  <si>
    <t>Petőfi S. utcaszennyvízvezeték rek.:</t>
  </si>
  <si>
    <t>Petőfi tér utcaszennyvízvezeték rek.:</t>
  </si>
  <si>
    <t>Bethlen G. utca szennyvízvezeték rek.:</t>
  </si>
  <si>
    <t>Kossuth L. utca</t>
  </si>
  <si>
    <t>Kossuth L. utca szennyvízvezeték rek.:</t>
  </si>
  <si>
    <t>Bethlen G. utca</t>
  </si>
  <si>
    <t>Bethlen G. utca szennyvízcsatorna rekonstrukció:</t>
  </si>
  <si>
    <t>Bethlen G. utca szennyvízvezeték rekonstrukció:</t>
  </si>
  <si>
    <t>2375/1</t>
  </si>
  <si>
    <t>2368</t>
  </si>
  <si>
    <t>Kossuth L. utca szennyvízcsatorna rekonstrukció:</t>
  </si>
  <si>
    <t>Kossuth L. utca szennyvízvezeték rekonstrukció:</t>
  </si>
  <si>
    <t>Utca</t>
  </si>
  <si>
    <t>szennyvíz bekötőidom csere 2m alatt, zöldben</t>
  </si>
  <si>
    <t>szennyvíz bekötőidom csere 2m felett, zöldben</t>
  </si>
  <si>
    <t>szennyvíz bekötőidom csere 2m alatt, burkolatban</t>
  </si>
  <si>
    <t>szennyvíz bekötőidom csere 2m felett, burkolatban</t>
  </si>
  <si>
    <t>Összesen A+D nettó:</t>
  </si>
  <si>
    <t>aknában infiltráció megszüntetése</t>
  </si>
  <si>
    <t>erős megsüllyedés miatti szennyvízvezeték csere</t>
  </si>
  <si>
    <t>Anyag</t>
  </si>
  <si>
    <t>Díj</t>
  </si>
  <si>
    <t>35.</t>
  </si>
</sst>
</file>

<file path=xl/styles.xml><?xml version="1.0" encoding="utf-8"?>
<styleSheet xmlns="http://schemas.openxmlformats.org/spreadsheetml/2006/main">
  <numFmts count="3">
    <numFmt numFmtId="164" formatCode="#,##0\ &quot;Ft&quot;"/>
    <numFmt numFmtId="165" formatCode="0&quot;fm&quot;"/>
    <numFmt numFmtId="166" formatCode="0&quot; fm&quot;"/>
  </numFmts>
  <fonts count="7">
    <font>
      <sz val="10"/>
      <name val="Arial CE"/>
      <charset val="238"/>
    </font>
    <font>
      <i/>
      <sz val="11"/>
      <name val="Arial Narrow"/>
      <family val="2"/>
      <charset val="238"/>
    </font>
    <font>
      <b/>
      <i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CE"/>
      <charset val="238"/>
    </font>
    <font>
      <b/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3" fillId="0" borderId="0" xfId="0" applyFont="1"/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1" fillId="0" borderId="0" xfId="0" applyNumberFormat="1" applyFont="1"/>
    <xf numFmtId="3" fontId="4" fillId="0" borderId="0" xfId="0" applyNumberFormat="1" applyFont="1"/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 vertical="center"/>
    </xf>
    <xf numFmtId="0" fontId="5" fillId="0" borderId="0" xfId="0" applyFont="1"/>
    <xf numFmtId="0" fontId="4" fillId="0" borderId="0" xfId="0" applyFont="1" applyFill="1" applyAlignment="1"/>
    <xf numFmtId="0" fontId="3" fillId="0" borderId="0" xfId="0" applyFont="1" applyFill="1" applyAlignment="1"/>
    <xf numFmtId="0" fontId="4" fillId="0" borderId="2" xfId="0" applyFont="1" applyFill="1" applyBorder="1" applyAlignment="1"/>
    <xf numFmtId="0" fontId="3" fillId="0" borderId="2" xfId="0" applyFont="1" applyFill="1" applyBorder="1" applyAlignment="1"/>
    <xf numFmtId="0" fontId="4" fillId="0" borderId="1" xfId="0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quotePrefix="1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4" fillId="0" borderId="0" xfId="0" applyNumberFormat="1" applyFont="1" applyFill="1" applyAlignment="1">
      <alignment horizontal="center" vertical="center"/>
    </xf>
    <xf numFmtId="0" fontId="0" fillId="0" borderId="0" xfId="0" applyBorder="1"/>
    <xf numFmtId="49" fontId="0" fillId="0" borderId="0" xfId="0" applyNumberFormat="1" applyBorder="1" applyAlignment="1">
      <alignment horizontal="center"/>
    </xf>
    <xf numFmtId="49" fontId="0" fillId="0" borderId="0" xfId="0" quotePrefix="1" applyNumberFormat="1" applyBorder="1" applyAlignment="1">
      <alignment horizontal="center"/>
    </xf>
    <xf numFmtId="164" fontId="0" fillId="0" borderId="0" xfId="0" applyNumberFormat="1" applyBorder="1"/>
    <xf numFmtId="0" fontId="4" fillId="0" borderId="0" xfId="0" applyFont="1" applyFill="1" applyBorder="1" applyAlignment="1"/>
    <xf numFmtId="0" fontId="3" fillId="0" borderId="0" xfId="0" applyFont="1" applyFill="1" applyBorder="1" applyAlignment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164" fontId="3" fillId="0" borderId="0" xfId="0" applyNumberFormat="1" applyFont="1" applyAlignment="1">
      <alignment horizontal="right" vertical="center"/>
    </xf>
    <xf numFmtId="0" fontId="0" fillId="0" borderId="0" xfId="0" applyBorder="1" applyAlignment="1">
      <alignment horizontal="center"/>
    </xf>
    <xf numFmtId="164" fontId="4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0" borderId="1" xfId="0" applyFont="1" applyBorder="1"/>
    <xf numFmtId="0" fontId="1" fillId="0" borderId="1" xfId="0" applyFont="1" applyBorder="1" applyAlignment="1">
      <alignment vertical="center"/>
    </xf>
    <xf numFmtId="0" fontId="3" fillId="0" borderId="1" xfId="0" applyFont="1" applyBorder="1" applyAlignment="1"/>
    <xf numFmtId="3" fontId="4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left"/>
    </xf>
    <xf numFmtId="0" fontId="0" fillId="0" borderId="1" xfId="0" applyNumberFormat="1" applyBorder="1" applyAlignment="1">
      <alignment horizontal="left"/>
    </xf>
    <xf numFmtId="165" fontId="0" fillId="0" borderId="0" xfId="0" applyNumberFormat="1"/>
    <xf numFmtId="166" fontId="0" fillId="0" borderId="0" xfId="0" applyNumberFormat="1"/>
    <xf numFmtId="166" fontId="0" fillId="0" borderId="0" xfId="0" applyNumberFormat="1" applyAlignment="1">
      <alignment horizontal="center"/>
    </xf>
    <xf numFmtId="164" fontId="0" fillId="0" borderId="0" xfId="0" applyNumberFormat="1" applyFill="1" applyBorder="1"/>
    <xf numFmtId="166" fontId="0" fillId="0" borderId="1" xfId="0" applyNumberFormat="1" applyBorder="1" applyAlignment="1">
      <alignment horizontal="center"/>
    </xf>
    <xf numFmtId="164" fontId="0" fillId="0" borderId="1" xfId="0" applyNumberFormat="1" applyFill="1" applyBorder="1"/>
    <xf numFmtId="0" fontId="0" fillId="2" borderId="1" xfId="0" applyFill="1" applyBorder="1"/>
    <xf numFmtId="164" fontId="0" fillId="2" borderId="1" xfId="0" applyNumberForma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3" fillId="0" borderId="3" xfId="0" applyFont="1" applyBorder="1" applyAlignme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9"/>
  <sheetViews>
    <sheetView zoomScaleNormal="100" zoomScaleSheetLayoutView="115" workbookViewId="0">
      <selection activeCell="B20" sqref="B20"/>
    </sheetView>
  </sheetViews>
  <sheetFormatPr defaultRowHeight="16.5"/>
  <cols>
    <col min="1" max="1" width="4.85546875" style="7" customWidth="1"/>
    <col min="2" max="2" width="14.42578125" style="7" customWidth="1"/>
    <col min="3" max="5" width="9.140625" style="7"/>
    <col min="6" max="6" width="5.140625" style="7" customWidth="1"/>
    <col min="7" max="7" width="15" style="7" customWidth="1"/>
    <col min="8" max="8" width="13.28515625" style="14" customWidth="1"/>
    <col min="9" max="9" width="7.7109375" style="7" customWidth="1"/>
    <col min="10" max="16384" width="9.140625" style="20"/>
  </cols>
  <sheetData>
    <row r="5" spans="1:9">
      <c r="B5" s="72" t="s">
        <v>46</v>
      </c>
      <c r="C5" s="72"/>
      <c r="D5" s="72"/>
      <c r="E5" s="72"/>
      <c r="F5" s="72"/>
      <c r="G5" s="72"/>
      <c r="H5" s="72"/>
      <c r="I5" s="27"/>
    </row>
    <row r="6" spans="1:9">
      <c r="B6" s="27"/>
      <c r="C6" s="27"/>
      <c r="D6" s="27"/>
      <c r="E6" s="27"/>
      <c r="F6" s="27"/>
      <c r="G6" s="27"/>
      <c r="H6" s="27"/>
      <c r="I6" s="27"/>
    </row>
    <row r="7" spans="1:9">
      <c r="B7" s="73" t="s">
        <v>47</v>
      </c>
      <c r="C7" s="73"/>
      <c r="D7" s="73"/>
      <c r="E7" s="73"/>
      <c r="F7" s="73"/>
      <c r="G7" s="73"/>
      <c r="H7" s="73"/>
      <c r="I7" s="28"/>
    </row>
    <row r="8" spans="1:9">
      <c r="B8" s="74" t="s">
        <v>45</v>
      </c>
      <c r="C8" s="74"/>
      <c r="D8" s="74"/>
      <c r="E8" s="74"/>
      <c r="F8" s="74"/>
      <c r="G8" s="74"/>
      <c r="H8" s="74"/>
      <c r="I8" s="29"/>
    </row>
    <row r="9" spans="1:9">
      <c r="B9" s="73" t="s">
        <v>37</v>
      </c>
      <c r="C9" s="73"/>
      <c r="D9" s="73"/>
      <c r="E9" s="73"/>
      <c r="F9" s="73"/>
      <c r="G9" s="73"/>
      <c r="H9" s="73"/>
      <c r="I9" s="27"/>
    </row>
    <row r="12" spans="1:9">
      <c r="A12" s="1"/>
      <c r="B12" s="1"/>
      <c r="C12" s="2"/>
      <c r="D12" s="3"/>
      <c r="E12" s="3"/>
      <c r="F12" s="4"/>
      <c r="G12" s="5"/>
      <c r="H12" s="6" t="s">
        <v>1</v>
      </c>
      <c r="I12" s="5"/>
    </row>
    <row r="13" spans="1:9">
      <c r="B13" s="2"/>
      <c r="C13" s="3"/>
      <c r="D13" s="3"/>
      <c r="G13" s="8"/>
      <c r="H13" s="9"/>
      <c r="I13" s="8"/>
    </row>
    <row r="14" spans="1:9">
      <c r="A14" s="7" t="s">
        <v>8</v>
      </c>
      <c r="B14" s="26" t="s">
        <v>49</v>
      </c>
      <c r="C14" s="3"/>
      <c r="D14" s="3"/>
      <c r="E14" s="3"/>
      <c r="F14" s="3"/>
      <c r="G14" s="3"/>
      <c r="H14" s="47">
        <f ca="1">'Erdős u.'!K11</f>
        <v>2125000</v>
      </c>
      <c r="I14" s="8"/>
    </row>
    <row r="15" spans="1:9">
      <c r="A15" s="7" t="s">
        <v>9</v>
      </c>
      <c r="B15" s="26" t="s">
        <v>90</v>
      </c>
      <c r="C15" s="3"/>
      <c r="D15" s="3"/>
      <c r="G15" s="8"/>
      <c r="H15" s="47">
        <f ca="1">'Vörösmarty M. u.'!K5</f>
        <v>170000</v>
      </c>
      <c r="I15" s="8"/>
    </row>
    <row r="16" spans="1:9">
      <c r="A16" s="7" t="s">
        <v>10</v>
      </c>
      <c r="B16" s="26" t="s">
        <v>91</v>
      </c>
      <c r="C16" s="3"/>
      <c r="D16" s="3"/>
      <c r="G16" s="8"/>
      <c r="H16" s="47">
        <f ca="1">'Ady E. u.'!K11</f>
        <v>785000</v>
      </c>
      <c r="I16" s="8"/>
    </row>
    <row r="17" spans="1:9">
      <c r="A17" s="7" t="s">
        <v>11</v>
      </c>
      <c r="B17" s="26" t="s">
        <v>173</v>
      </c>
      <c r="C17" s="3"/>
      <c r="D17" s="3"/>
      <c r="G17" s="8"/>
      <c r="H17" s="47">
        <f ca="1">'Toldi u.'!K4</f>
        <v>165000</v>
      </c>
      <c r="I17" s="8"/>
    </row>
    <row r="18" spans="1:9">
      <c r="A18" s="7" t="s">
        <v>29</v>
      </c>
      <c r="B18" s="26" t="s">
        <v>174</v>
      </c>
      <c r="C18" s="3"/>
      <c r="D18" s="3"/>
      <c r="G18" s="8"/>
      <c r="H18" s="47">
        <f ca="1">'Garai u.'!K11</f>
        <v>1320000</v>
      </c>
      <c r="I18" s="8"/>
    </row>
    <row r="19" spans="1:9">
      <c r="A19" s="7" t="s">
        <v>12</v>
      </c>
      <c r="B19" s="26" t="s">
        <v>173</v>
      </c>
      <c r="C19" s="3"/>
      <c r="D19" s="3"/>
      <c r="G19" s="8"/>
      <c r="H19" s="47">
        <f ca="1">'Toldi u. (2)'!K4</f>
        <v>100000</v>
      </c>
      <c r="I19" s="8"/>
    </row>
    <row r="20" spans="1:9">
      <c r="A20" s="7" t="s">
        <v>13</v>
      </c>
      <c r="B20" s="26" t="s">
        <v>91</v>
      </c>
      <c r="C20" s="3"/>
      <c r="D20" s="3"/>
      <c r="G20" s="8"/>
      <c r="H20" s="47">
        <f ca="1">'Ady E. u. (2)'!K38</f>
        <v>14090000</v>
      </c>
      <c r="I20" s="8"/>
    </row>
    <row r="21" spans="1:9">
      <c r="A21" s="7" t="s">
        <v>14</v>
      </c>
      <c r="B21" s="26" t="s">
        <v>189</v>
      </c>
      <c r="C21" s="3"/>
      <c r="D21" s="3"/>
      <c r="G21" s="8"/>
      <c r="H21" s="47">
        <f ca="1">'Petőfi S. u.'!K9</f>
        <v>665000</v>
      </c>
      <c r="I21" s="8"/>
    </row>
    <row r="22" spans="1:9">
      <c r="A22" s="7" t="s">
        <v>15</v>
      </c>
      <c r="B22" s="26" t="s">
        <v>190</v>
      </c>
      <c r="C22" s="3"/>
      <c r="D22" s="3"/>
      <c r="G22" s="8"/>
      <c r="H22" s="47">
        <f ca="1">'Petőfi tér'!K4</f>
        <v>100000</v>
      </c>
      <c r="I22" s="8"/>
    </row>
    <row r="23" spans="1:9">
      <c r="A23" s="7" t="s">
        <v>16</v>
      </c>
      <c r="B23" s="26" t="s">
        <v>191</v>
      </c>
      <c r="C23" s="3"/>
      <c r="D23" s="3"/>
      <c r="G23" s="8"/>
      <c r="H23" s="47">
        <f ca="1">'Bethlen G. u.'!K5</f>
        <v>250000</v>
      </c>
      <c r="I23" s="8"/>
    </row>
    <row r="24" spans="1:9" ht="17.25" thickBot="1">
      <c r="A24" s="52" t="s">
        <v>18</v>
      </c>
      <c r="B24" s="53" t="s">
        <v>193</v>
      </c>
      <c r="C24" s="54"/>
      <c r="D24" s="54"/>
      <c r="E24" s="52"/>
      <c r="F24" s="52"/>
      <c r="G24" s="55"/>
      <c r="H24" s="56">
        <f ca="1">'Kossuth L. u.'!K4</f>
        <v>125000</v>
      </c>
      <c r="I24" s="8"/>
    </row>
    <row r="25" spans="1:9">
      <c r="B25" s="2" t="s">
        <v>206</v>
      </c>
      <c r="C25" s="3"/>
      <c r="D25" s="3"/>
      <c r="G25" s="8"/>
      <c r="H25" s="49">
        <f>SUM(H14:H24)</f>
        <v>19895000</v>
      </c>
      <c r="I25" s="8"/>
    </row>
    <row r="26" spans="1:9">
      <c r="B26" s="2"/>
      <c r="C26" s="3"/>
      <c r="D26" s="3"/>
      <c r="G26" s="8"/>
      <c r="H26" s="11"/>
      <c r="I26" s="8"/>
    </row>
    <row r="27" spans="1:9">
      <c r="B27" s="70"/>
      <c r="C27" s="70"/>
      <c r="D27" s="70"/>
      <c r="H27" s="10"/>
      <c r="I27" s="12"/>
    </row>
    <row r="28" spans="1:9" ht="18" customHeight="1">
      <c r="B28" s="69"/>
      <c r="C28" s="68"/>
      <c r="D28" s="68"/>
      <c r="H28" s="11"/>
      <c r="I28" s="13"/>
    </row>
    <row r="38" spans="7:8">
      <c r="G38" s="71"/>
      <c r="H38" s="71"/>
    </row>
    <row r="39" spans="7:8">
      <c r="G39" s="67" t="s">
        <v>17</v>
      </c>
      <c r="H39" s="68"/>
    </row>
  </sheetData>
  <mergeCells count="8">
    <mergeCell ref="G39:H39"/>
    <mergeCell ref="B28:D28"/>
    <mergeCell ref="B27:D27"/>
    <mergeCell ref="G38:H38"/>
    <mergeCell ref="B5:H5"/>
    <mergeCell ref="B7:H7"/>
    <mergeCell ref="B8:H8"/>
    <mergeCell ref="B9:H9"/>
  </mergeCells>
  <phoneticPr fontId="0" type="noConversion"/>
  <printOptions horizontalCentered="1"/>
  <pageMargins left="0.39370078740157483" right="0.39370078740157483" top="0.78740157480314965" bottom="0.78740157480314965" header="0.31496062992125984" footer="0.31496062992125984"/>
  <pageSetup paperSize="9" scale="90" orientation="portrait" r:id="rId1"/>
  <headerFooter alignWithMargins="0">
    <oddHeader>&amp;L&amp;"Arial Narrow,Normál"&amp;8Kiíró: &amp;C&amp;"Arial Narrow,Normál"&amp;8ALFÖLDVÍZ Zrt. - Békéscsaba, Dobozi út 5.
Rekonstrukciós Osztály&amp;R&amp;"Arial Narrow,Normál"&amp;8Dátum:</oddHeader>
    <oddFooter>&amp;R&amp;"Arial Narrow,Normál"&amp;8&amp;A</oddFooter>
  </headerFooter>
  <ignoredErrors>
    <ignoredError sqref="H2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60" zoomScaleNormal="100" workbookViewId="0">
      <selection activeCell="F12" sqref="F12"/>
    </sheetView>
  </sheetViews>
  <sheetFormatPr defaultRowHeight="12.75"/>
  <cols>
    <col min="1" max="1" width="5.28515625" customWidth="1"/>
    <col min="2" max="2" width="19.85546875" customWidth="1"/>
    <col min="3" max="3" width="10.7109375" bestFit="1" customWidth="1"/>
    <col min="5" max="5" width="7.28515625" bestFit="1" customWidth="1"/>
    <col min="6" max="6" width="29.85546875" bestFit="1" customWidth="1"/>
    <col min="9" max="11" width="11" bestFit="1" customWidth="1"/>
    <col min="13" max="13" width="5" customWidth="1"/>
    <col min="14" max="14" width="4.7109375" customWidth="1"/>
    <col min="15" max="15" width="44" bestFit="1" customWidth="1"/>
    <col min="16" max="16" width="9.85546875" bestFit="1" customWidth="1"/>
  </cols>
  <sheetData>
    <row r="1" spans="1:18" ht="17.25" thickBot="1">
      <c r="A1" s="25" t="s">
        <v>0</v>
      </c>
      <c r="B1" s="16" t="s">
        <v>2</v>
      </c>
      <c r="C1" s="15" t="s">
        <v>59</v>
      </c>
      <c r="D1" s="15" t="s">
        <v>60</v>
      </c>
      <c r="E1" s="15" t="s">
        <v>3</v>
      </c>
      <c r="F1" s="15"/>
      <c r="G1" s="17" t="s">
        <v>4</v>
      </c>
      <c r="H1" s="17" t="s">
        <v>5</v>
      </c>
      <c r="I1" s="17" t="s">
        <v>6</v>
      </c>
      <c r="J1" s="17" t="s">
        <v>7</v>
      </c>
      <c r="K1" s="17" t="s">
        <v>1</v>
      </c>
    </row>
    <row r="2" spans="1:18" ht="16.5">
      <c r="A2" s="21" t="s">
        <v>186</v>
      </c>
      <c r="B2" s="22"/>
      <c r="C2" s="22"/>
      <c r="D2" s="22"/>
      <c r="E2" s="22"/>
      <c r="F2" s="22"/>
      <c r="G2" s="22"/>
      <c r="H2" s="18"/>
      <c r="I2" s="18"/>
      <c r="J2" s="18"/>
      <c r="K2" s="18"/>
    </row>
    <row r="3" spans="1:18" ht="13.5" thickBot="1">
      <c r="A3" s="44" t="s">
        <v>8</v>
      </c>
      <c r="B3" s="35" t="s">
        <v>188</v>
      </c>
      <c r="C3" s="46" t="s">
        <v>109</v>
      </c>
      <c r="D3" s="46"/>
      <c r="E3" s="44">
        <v>1</v>
      </c>
      <c r="F3" s="35" t="str">
        <f>O8</f>
        <v>aknában infiltráció megszüntetése</v>
      </c>
      <c r="G3" s="36">
        <f>$Q$5</f>
        <v>50000</v>
      </c>
      <c r="H3" s="36">
        <f>$R$5</f>
        <v>50000</v>
      </c>
      <c r="I3" s="36">
        <f>E3*G3</f>
        <v>50000</v>
      </c>
      <c r="J3" s="36">
        <f>E3*H3</f>
        <v>50000</v>
      </c>
      <c r="K3" s="36">
        <f>I3+J3</f>
        <v>100000</v>
      </c>
      <c r="N3">
        <v>0</v>
      </c>
      <c r="O3" t="str">
        <f>""</f>
        <v/>
      </c>
      <c r="P3" t="str">
        <f>""</f>
        <v/>
      </c>
      <c r="Q3" s="33" t="s">
        <v>61</v>
      </c>
      <c r="R3" s="33" t="s">
        <v>62</v>
      </c>
    </row>
    <row r="4" spans="1:18" ht="16.5">
      <c r="A4" s="42" t="s">
        <v>187</v>
      </c>
      <c r="C4" s="43"/>
      <c r="D4" s="43"/>
      <c r="E4" s="43"/>
      <c r="F4" s="43"/>
      <c r="G4" s="43"/>
      <c r="H4" s="19"/>
      <c r="I4" s="37">
        <f>SUM(I3)</f>
        <v>50000</v>
      </c>
      <c r="J4" s="37">
        <f>SUM(J3)</f>
        <v>50000</v>
      </c>
      <c r="K4" s="37">
        <f>SUM(K3)</f>
        <v>100000</v>
      </c>
      <c r="M4">
        <v>5</v>
      </c>
      <c r="N4">
        <v>1</v>
      </c>
      <c r="O4" t="s">
        <v>202</v>
      </c>
      <c r="P4" s="34">
        <v>85000</v>
      </c>
      <c r="Q4" s="34">
        <v>45000</v>
      </c>
      <c r="R4" s="34">
        <v>40000</v>
      </c>
    </row>
    <row r="5" spans="1:18">
      <c r="A5" s="32"/>
      <c r="C5" s="30"/>
      <c r="D5" s="30"/>
      <c r="G5" s="34"/>
      <c r="H5" s="34"/>
      <c r="I5" s="34"/>
      <c r="J5" s="34"/>
      <c r="K5" s="34"/>
      <c r="M5">
        <v>8</v>
      </c>
      <c r="N5">
        <v>2</v>
      </c>
      <c r="O5" t="s">
        <v>203</v>
      </c>
      <c r="P5" s="34">
        <v>100000</v>
      </c>
      <c r="Q5" s="34">
        <v>50000</v>
      </c>
      <c r="R5" s="34">
        <v>50000</v>
      </c>
    </row>
    <row r="6" spans="1:18">
      <c r="A6" s="32"/>
      <c r="C6" s="30"/>
      <c r="D6" s="30"/>
      <c r="G6" s="34"/>
      <c r="H6" s="34"/>
      <c r="I6" s="34"/>
      <c r="J6" s="34"/>
      <c r="K6" s="34"/>
      <c r="N6">
        <v>3</v>
      </c>
      <c r="O6" t="s">
        <v>204</v>
      </c>
      <c r="P6" s="34">
        <v>125000</v>
      </c>
      <c r="Q6" s="34">
        <v>65000</v>
      </c>
      <c r="R6" s="34">
        <v>60000</v>
      </c>
    </row>
    <row r="7" spans="1:18">
      <c r="A7" s="32"/>
      <c r="C7" s="30"/>
      <c r="D7" s="30"/>
      <c r="G7" s="34"/>
      <c r="H7" s="34"/>
      <c r="I7" s="34"/>
      <c r="J7" s="34"/>
      <c r="K7" s="34"/>
      <c r="M7">
        <v>12</v>
      </c>
      <c r="N7">
        <v>4</v>
      </c>
      <c r="O7" t="s">
        <v>205</v>
      </c>
      <c r="P7" s="34">
        <v>165000</v>
      </c>
      <c r="Q7" s="34">
        <v>85000</v>
      </c>
      <c r="R7" s="34">
        <v>80000</v>
      </c>
    </row>
    <row r="8" spans="1:18">
      <c r="A8" s="48"/>
      <c r="B8" s="38"/>
      <c r="C8" s="39"/>
      <c r="D8" s="39"/>
      <c r="E8" s="38"/>
      <c r="F8" s="38"/>
      <c r="G8" s="41"/>
      <c r="H8" s="41"/>
      <c r="I8" s="41"/>
      <c r="J8" s="41"/>
      <c r="K8" s="41"/>
      <c r="N8">
        <v>5</v>
      </c>
      <c r="O8" t="s">
        <v>207</v>
      </c>
      <c r="P8" s="34">
        <v>50000</v>
      </c>
      <c r="Q8" s="34">
        <v>20000</v>
      </c>
      <c r="R8" s="34">
        <v>30000</v>
      </c>
    </row>
    <row r="9" spans="1:18">
      <c r="O9" t="s">
        <v>63</v>
      </c>
      <c r="P9" s="34">
        <v>100000</v>
      </c>
      <c r="Q9" s="34">
        <v>50000</v>
      </c>
      <c r="R9" s="34">
        <v>50000</v>
      </c>
    </row>
    <row r="10" spans="1:18">
      <c r="A10" s="32"/>
      <c r="C10" s="30"/>
      <c r="D10" s="30"/>
      <c r="G10" s="34"/>
      <c r="H10" s="34"/>
      <c r="I10" s="34"/>
      <c r="J10" s="34"/>
      <c r="K10" s="34"/>
      <c r="P10" s="34"/>
      <c r="Q10" s="34"/>
      <c r="R10" s="34"/>
    </row>
    <row r="11" spans="1:18">
      <c r="A11" s="32"/>
      <c r="C11" s="30"/>
      <c r="D11" s="30"/>
      <c r="G11" s="34"/>
      <c r="H11" s="34"/>
      <c r="I11" s="34"/>
      <c r="J11" s="34"/>
      <c r="K11" s="34"/>
      <c r="P11" s="34"/>
      <c r="Q11" s="34"/>
      <c r="R11" s="34"/>
    </row>
    <row r="12" spans="1:18">
      <c r="A12" s="32"/>
      <c r="C12" s="30"/>
      <c r="D12" s="30"/>
      <c r="G12" s="34"/>
      <c r="H12" s="34"/>
      <c r="I12" s="34"/>
      <c r="J12" s="34"/>
      <c r="K12" s="34"/>
      <c r="P12" s="34"/>
      <c r="Q12" s="34"/>
      <c r="R12" s="34"/>
    </row>
    <row r="13" spans="1:18">
      <c r="A13" s="32"/>
      <c r="C13" s="30"/>
      <c r="D13" s="30"/>
      <c r="G13" s="34"/>
      <c r="H13" s="34"/>
      <c r="I13" s="34"/>
      <c r="J13" s="34"/>
      <c r="K13" s="34"/>
      <c r="P13" s="34"/>
      <c r="Q13" s="34"/>
      <c r="R13" s="34"/>
    </row>
    <row r="14" spans="1:18">
      <c r="A14" s="32"/>
      <c r="C14" s="30"/>
      <c r="D14" s="30"/>
      <c r="G14" s="34"/>
      <c r="H14" s="34"/>
      <c r="I14" s="34"/>
      <c r="J14" s="34"/>
      <c r="K14" s="34"/>
      <c r="P14" s="34"/>
      <c r="Q14" s="34"/>
      <c r="R14" s="34"/>
    </row>
    <row r="15" spans="1:18">
      <c r="A15" s="32"/>
      <c r="C15" s="30"/>
      <c r="D15" s="30"/>
      <c r="G15" s="34"/>
      <c r="H15" s="34"/>
      <c r="I15" s="34"/>
      <c r="J15" s="34"/>
      <c r="K15" s="34"/>
      <c r="P15" s="34"/>
      <c r="Q15" s="34"/>
      <c r="R15" s="34"/>
    </row>
    <row r="16" spans="1:18">
      <c r="A16" s="32"/>
      <c r="C16" s="30"/>
      <c r="D16" s="30"/>
      <c r="G16" s="34"/>
      <c r="H16" s="34"/>
      <c r="I16" s="34"/>
      <c r="J16" s="34"/>
      <c r="K16" s="34"/>
      <c r="P16" s="34"/>
      <c r="Q16" s="34"/>
      <c r="R16" s="34"/>
    </row>
    <row r="17" spans="1:18">
      <c r="A17" s="32"/>
      <c r="C17" s="30"/>
      <c r="D17" s="30"/>
      <c r="G17" s="34"/>
      <c r="H17" s="34"/>
      <c r="I17" s="34"/>
      <c r="J17" s="34"/>
      <c r="K17" s="34"/>
      <c r="P17" s="34"/>
      <c r="Q17" s="34"/>
      <c r="R17" s="34"/>
    </row>
    <row r="18" spans="1:18">
      <c r="A18" s="32"/>
      <c r="C18" s="30"/>
      <c r="D18" s="30"/>
      <c r="G18" s="34"/>
      <c r="H18" s="34"/>
      <c r="I18" s="34"/>
      <c r="J18" s="34"/>
      <c r="K18" s="34"/>
      <c r="P18" s="34"/>
      <c r="Q18" s="34"/>
      <c r="R18" s="34"/>
    </row>
    <row r="19" spans="1:18">
      <c r="A19" s="32"/>
      <c r="C19" s="30"/>
      <c r="D19" s="30"/>
      <c r="G19" s="34"/>
      <c r="H19" s="34"/>
      <c r="I19" s="34"/>
      <c r="J19" s="34"/>
      <c r="K19" s="34"/>
      <c r="P19" s="34"/>
      <c r="Q19" s="34"/>
      <c r="R19" s="34"/>
    </row>
    <row r="20" spans="1:18">
      <c r="A20" s="32"/>
      <c r="C20" s="30"/>
      <c r="D20" s="30"/>
      <c r="G20" s="34"/>
      <c r="H20" s="34"/>
      <c r="I20" s="34"/>
      <c r="J20" s="34"/>
      <c r="K20" s="34"/>
      <c r="P20" s="34"/>
      <c r="Q20" s="34"/>
      <c r="R20" s="34"/>
    </row>
    <row r="21" spans="1:18">
      <c r="A21" s="32"/>
      <c r="C21" s="30"/>
      <c r="D21" s="30"/>
      <c r="G21" s="34"/>
      <c r="H21" s="34"/>
      <c r="I21" s="34"/>
      <c r="J21" s="34"/>
      <c r="K21" s="34"/>
      <c r="P21" s="34"/>
      <c r="Q21" s="34"/>
      <c r="R21" s="34"/>
    </row>
    <row r="22" spans="1:18">
      <c r="A22" s="32"/>
      <c r="C22" s="30"/>
      <c r="D22" s="30"/>
      <c r="G22" s="34"/>
      <c r="H22" s="34"/>
      <c r="I22" s="34"/>
      <c r="J22" s="34"/>
      <c r="K22" s="34"/>
      <c r="P22" s="34"/>
      <c r="Q22" s="34"/>
      <c r="R22" s="34"/>
    </row>
    <row r="23" spans="1:18">
      <c r="A23" s="32"/>
      <c r="C23" s="30"/>
      <c r="D23" s="30"/>
      <c r="G23" s="34"/>
      <c r="H23" s="34"/>
      <c r="I23" s="34"/>
      <c r="J23" s="34"/>
      <c r="K23" s="34"/>
      <c r="P23" s="34"/>
      <c r="Q23" s="34"/>
      <c r="R23" s="34"/>
    </row>
    <row r="24" spans="1:18">
      <c r="A24" s="32"/>
      <c r="C24" s="30"/>
      <c r="D24" s="30"/>
      <c r="G24" s="34"/>
      <c r="H24" s="34"/>
      <c r="I24" s="34"/>
      <c r="J24" s="34"/>
      <c r="K24" s="34"/>
      <c r="P24" s="34"/>
      <c r="Q24" s="34"/>
      <c r="R24" s="34"/>
    </row>
    <row r="25" spans="1:18">
      <c r="A25" s="32"/>
      <c r="C25" s="30"/>
      <c r="D25" s="30"/>
      <c r="G25" s="34"/>
      <c r="H25" s="34"/>
      <c r="I25" s="34"/>
      <c r="J25" s="34"/>
      <c r="K25" s="34"/>
      <c r="P25" s="34"/>
      <c r="Q25" s="34"/>
      <c r="R25" s="34"/>
    </row>
    <row r="26" spans="1:18">
      <c r="A26" s="32"/>
      <c r="C26" s="30"/>
      <c r="D26" s="30"/>
      <c r="G26" s="34"/>
      <c r="H26" s="34"/>
      <c r="I26" s="34"/>
      <c r="J26" s="34"/>
      <c r="K26" s="34"/>
      <c r="P26" s="34"/>
      <c r="Q26" s="34"/>
      <c r="R26" s="34"/>
    </row>
    <row r="27" spans="1:18">
      <c r="A27" s="32"/>
      <c r="C27" s="30"/>
      <c r="D27" s="30"/>
      <c r="G27" s="34"/>
      <c r="H27" s="34"/>
      <c r="I27" s="34"/>
      <c r="J27" s="34"/>
      <c r="K27" s="34"/>
      <c r="P27" s="34"/>
      <c r="Q27" s="34"/>
      <c r="R27" s="34"/>
    </row>
    <row r="28" spans="1:18">
      <c r="A28" s="32"/>
      <c r="C28" s="30"/>
      <c r="D28" s="30"/>
      <c r="G28" s="34"/>
      <c r="H28" s="34"/>
      <c r="I28" s="34"/>
      <c r="J28" s="34"/>
      <c r="K28" s="34"/>
      <c r="P28" s="34"/>
      <c r="Q28" s="34"/>
      <c r="R28" s="34"/>
    </row>
    <row r="29" spans="1:18">
      <c r="A29" s="32"/>
      <c r="C29" s="30"/>
      <c r="D29" s="30"/>
      <c r="G29" s="34"/>
      <c r="H29" s="34"/>
      <c r="I29" s="34"/>
      <c r="J29" s="34"/>
      <c r="K29" s="34"/>
      <c r="P29" s="34"/>
      <c r="Q29" s="34"/>
      <c r="R29" s="34"/>
    </row>
    <row r="30" spans="1:18">
      <c r="A30" s="32"/>
      <c r="C30" s="30"/>
      <c r="D30" s="30"/>
      <c r="G30" s="34"/>
      <c r="H30" s="34"/>
      <c r="I30" s="34"/>
      <c r="J30" s="34"/>
      <c r="K30" s="34"/>
      <c r="Q30" s="33"/>
      <c r="R30" s="33"/>
    </row>
    <row r="31" spans="1:18">
      <c r="A31" s="32"/>
      <c r="C31" s="30"/>
      <c r="D31" s="30"/>
      <c r="G31" s="34"/>
      <c r="H31" s="34"/>
      <c r="I31" s="34"/>
      <c r="J31" s="34"/>
      <c r="K31" s="34"/>
      <c r="Q31" s="33"/>
      <c r="R31" s="33"/>
    </row>
    <row r="32" spans="1:18">
      <c r="A32" s="32"/>
      <c r="C32" s="30"/>
      <c r="D32" s="30"/>
      <c r="G32" s="34"/>
      <c r="H32" s="34"/>
      <c r="I32" s="34"/>
      <c r="J32" s="34"/>
      <c r="K32" s="34"/>
      <c r="Q32" s="33"/>
      <c r="R32" s="33"/>
    </row>
    <row r="33" spans="1:18">
      <c r="A33" s="32"/>
      <c r="C33" s="30"/>
      <c r="D33" s="30"/>
      <c r="G33" s="34"/>
      <c r="H33" s="34"/>
      <c r="I33" s="34"/>
      <c r="J33" s="34"/>
      <c r="K33" s="34"/>
      <c r="Q33" s="33"/>
      <c r="R33" s="33"/>
    </row>
    <row r="34" spans="1:18">
      <c r="A34" s="32"/>
      <c r="C34" s="30"/>
      <c r="D34" s="30"/>
      <c r="G34" s="34"/>
      <c r="H34" s="34"/>
      <c r="I34" s="34"/>
      <c r="J34" s="34"/>
      <c r="K34" s="34"/>
      <c r="Q34" s="33"/>
      <c r="R34" s="33"/>
    </row>
    <row r="35" spans="1:18">
      <c r="A35" s="32"/>
      <c r="C35" s="30"/>
      <c r="D35" s="30"/>
      <c r="G35" s="34"/>
      <c r="H35" s="34"/>
      <c r="I35" s="34"/>
      <c r="J35" s="34"/>
      <c r="K35" s="34"/>
      <c r="Q35" s="33"/>
      <c r="R35" s="33"/>
    </row>
    <row r="36" spans="1:18">
      <c r="A36" s="48"/>
      <c r="B36" s="38"/>
      <c r="C36" s="39"/>
      <c r="D36" s="39"/>
      <c r="E36" s="38"/>
      <c r="F36" s="38"/>
      <c r="G36" s="41"/>
      <c r="H36" s="41"/>
      <c r="I36" s="41"/>
      <c r="J36" s="41"/>
      <c r="K36" s="41"/>
      <c r="Q36" s="33"/>
      <c r="R36" s="33"/>
    </row>
  </sheetData>
  <phoneticPr fontId="0" type="noConversion"/>
  <pageMargins left="0.7" right="0.7" top="0.75" bottom="0.75" header="0.3" footer="0.3"/>
  <pageSetup paperSize="9" scale="66" orientation="portrait" r:id="rId1"/>
  <colBreaks count="1" manualBreakCount="1">
    <brk id="11" max="1048575" man="1"/>
  </colBreaks>
  <ignoredErrors>
    <ignoredError sqref="C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R9"/>
  <sheetViews>
    <sheetView view="pageBreakPreview" zoomScale="60" zoomScaleNormal="100" workbookViewId="0">
      <selection activeCell="F14" sqref="F14"/>
    </sheetView>
  </sheetViews>
  <sheetFormatPr defaultRowHeight="12.75"/>
  <cols>
    <col min="1" max="1" width="5.28515625" customWidth="1"/>
    <col min="2" max="2" width="19.85546875" customWidth="1"/>
    <col min="3" max="3" width="10.7109375" bestFit="1" customWidth="1"/>
    <col min="5" max="5" width="7.28515625" bestFit="1" customWidth="1"/>
    <col min="6" max="6" width="43.5703125" bestFit="1" customWidth="1"/>
    <col min="9" max="10" width="9.5703125" bestFit="1" customWidth="1"/>
    <col min="11" max="11" width="9.85546875" bestFit="1" customWidth="1"/>
    <col min="13" max="13" width="5.140625" customWidth="1"/>
    <col min="14" max="14" width="3.7109375" customWidth="1"/>
    <col min="15" max="15" width="44" bestFit="1" customWidth="1"/>
    <col min="16" max="16" width="9.85546875" bestFit="1" customWidth="1"/>
  </cols>
  <sheetData>
    <row r="1" spans="1:18" ht="17.25" thickBot="1">
      <c r="A1" s="25" t="s">
        <v>0</v>
      </c>
      <c r="B1" s="16" t="s">
        <v>2</v>
      </c>
      <c r="C1" s="15" t="s">
        <v>59</v>
      </c>
      <c r="D1" s="15" t="s">
        <v>60</v>
      </c>
      <c r="E1" s="15" t="s">
        <v>3</v>
      </c>
      <c r="F1" s="15"/>
      <c r="G1" s="17" t="s">
        <v>4</v>
      </c>
      <c r="H1" s="17" t="s">
        <v>5</v>
      </c>
      <c r="I1" s="17" t="s">
        <v>6</v>
      </c>
      <c r="J1" s="17" t="s">
        <v>7</v>
      </c>
      <c r="K1" s="17" t="s">
        <v>1</v>
      </c>
    </row>
    <row r="2" spans="1:18" ht="16.5">
      <c r="A2" s="21" t="s">
        <v>195</v>
      </c>
      <c r="B2" s="22"/>
      <c r="C2" s="22"/>
      <c r="D2" s="22"/>
      <c r="E2" s="22"/>
      <c r="F2" s="22"/>
      <c r="G2" s="22"/>
      <c r="H2" s="18"/>
      <c r="I2" s="18"/>
      <c r="J2" s="18"/>
      <c r="K2" s="18"/>
    </row>
    <row r="3" spans="1:18">
      <c r="A3" s="32" t="s">
        <v>8</v>
      </c>
      <c r="B3" t="s">
        <v>194</v>
      </c>
      <c r="C3" s="30" t="s">
        <v>70</v>
      </c>
      <c r="D3" s="30" t="s">
        <v>197</v>
      </c>
      <c r="E3" s="50">
        <v>1</v>
      </c>
      <c r="F3" s="57" t="str">
        <f>O$6</f>
        <v>szennyvíz bekötőidom csere 2m alatt, burkolatban</v>
      </c>
      <c r="G3" s="34">
        <f>$Q$6</f>
        <v>65000</v>
      </c>
      <c r="H3" s="34">
        <f>$R$6</f>
        <v>60000</v>
      </c>
      <c r="I3" s="34">
        <f>E3*G3</f>
        <v>65000</v>
      </c>
      <c r="J3" s="34">
        <f>E3*H3</f>
        <v>60000</v>
      </c>
      <c r="K3" s="34">
        <f>I3+J3</f>
        <v>125000</v>
      </c>
      <c r="N3">
        <v>0</v>
      </c>
      <c r="O3" t="str">
        <f>""</f>
        <v/>
      </c>
      <c r="P3" t="str">
        <f>""</f>
        <v/>
      </c>
      <c r="Q3" s="33" t="s">
        <v>61</v>
      </c>
      <c r="R3" s="33" t="s">
        <v>62</v>
      </c>
    </row>
    <row r="4" spans="1:18" ht="13.5" thickBot="1">
      <c r="A4" s="44" t="s">
        <v>9</v>
      </c>
      <c r="B4" s="35" t="s">
        <v>194</v>
      </c>
      <c r="C4" s="46" t="s">
        <v>153</v>
      </c>
      <c r="D4" s="46" t="s">
        <v>198</v>
      </c>
      <c r="E4" s="51">
        <v>1</v>
      </c>
      <c r="F4" s="58" t="str">
        <f>O$6</f>
        <v>szennyvíz bekötőidom csere 2m alatt, burkolatban</v>
      </c>
      <c r="G4" s="36">
        <f>$Q$6</f>
        <v>65000</v>
      </c>
      <c r="H4" s="36">
        <f>$R$6</f>
        <v>60000</v>
      </c>
      <c r="I4" s="36">
        <f>E4*G4</f>
        <v>65000</v>
      </c>
      <c r="J4" s="36">
        <f>E4*H4</f>
        <v>60000</v>
      </c>
      <c r="K4" s="36">
        <f>I4+J4</f>
        <v>125000</v>
      </c>
      <c r="M4">
        <v>5</v>
      </c>
      <c r="N4">
        <v>1</v>
      </c>
      <c r="O4" t="s">
        <v>202</v>
      </c>
      <c r="P4" s="34">
        <v>85000</v>
      </c>
      <c r="Q4" s="34">
        <v>45000</v>
      </c>
      <c r="R4" s="34">
        <v>40000</v>
      </c>
    </row>
    <row r="5" spans="1:18" ht="16.5">
      <c r="A5" s="42" t="s">
        <v>196</v>
      </c>
      <c r="C5" s="43"/>
      <c r="D5" s="43"/>
      <c r="E5" s="43"/>
      <c r="F5" s="43"/>
      <c r="G5" s="43"/>
      <c r="H5" s="19"/>
      <c r="I5" s="37">
        <f>SUM(I3:I4)</f>
        <v>130000</v>
      </c>
      <c r="J5" s="37">
        <f>SUM(J3:J4)</f>
        <v>120000</v>
      </c>
      <c r="K5" s="37">
        <f>SUM(K3:K4)</f>
        <v>250000</v>
      </c>
      <c r="M5">
        <v>8</v>
      </c>
      <c r="N5">
        <v>2</v>
      </c>
      <c r="O5" t="s">
        <v>203</v>
      </c>
      <c r="P5" s="34">
        <v>100000</v>
      </c>
      <c r="Q5" s="34">
        <v>50000</v>
      </c>
      <c r="R5" s="34">
        <v>50000</v>
      </c>
    </row>
    <row r="6" spans="1:18">
      <c r="A6" s="32"/>
      <c r="C6" s="30"/>
      <c r="D6" s="31"/>
      <c r="G6" s="34"/>
      <c r="H6" s="34"/>
      <c r="I6" s="34"/>
      <c r="J6" s="34"/>
      <c r="K6" s="34"/>
      <c r="N6">
        <v>3</v>
      </c>
      <c r="O6" t="s">
        <v>204</v>
      </c>
      <c r="P6" s="34">
        <v>125000</v>
      </c>
      <c r="Q6" s="34">
        <v>65000</v>
      </c>
      <c r="R6" s="34">
        <v>60000</v>
      </c>
    </row>
    <row r="7" spans="1:18">
      <c r="A7" s="32"/>
      <c r="B7" s="38"/>
      <c r="C7" s="39"/>
      <c r="D7" s="40"/>
      <c r="E7" s="38"/>
      <c r="F7" s="38"/>
      <c r="G7" s="41"/>
      <c r="H7" s="41"/>
      <c r="I7" s="41"/>
      <c r="J7" s="41"/>
      <c r="K7" s="41"/>
      <c r="M7">
        <v>12</v>
      </c>
      <c r="N7">
        <v>4</v>
      </c>
      <c r="O7" t="s">
        <v>205</v>
      </c>
      <c r="P7" s="34">
        <v>165000</v>
      </c>
      <c r="Q7" s="34">
        <v>85000</v>
      </c>
      <c r="R7" s="34">
        <v>80000</v>
      </c>
    </row>
    <row r="8" spans="1:18">
      <c r="B8" s="38"/>
      <c r="C8" s="38"/>
      <c r="D8" s="38"/>
      <c r="E8" s="38"/>
      <c r="F8" s="38"/>
      <c r="G8" s="38"/>
      <c r="H8" s="38"/>
      <c r="I8" s="38"/>
      <c r="J8" s="38"/>
      <c r="K8" s="38"/>
      <c r="N8">
        <v>5</v>
      </c>
      <c r="O8" t="s">
        <v>44</v>
      </c>
      <c r="P8" s="34">
        <v>50000</v>
      </c>
      <c r="Q8" s="34">
        <v>20000</v>
      </c>
      <c r="R8" s="34">
        <v>30000</v>
      </c>
    </row>
    <row r="9" spans="1:18">
      <c r="O9" t="s">
        <v>63</v>
      </c>
      <c r="P9" s="34">
        <v>100000</v>
      </c>
      <c r="Q9" s="34">
        <v>50000</v>
      </c>
      <c r="R9" s="34">
        <v>50000</v>
      </c>
    </row>
  </sheetData>
  <phoneticPr fontId="0" type="noConversion"/>
  <pageMargins left="0.7" right="0.7" top="0.75" bottom="0.75" header="0.3" footer="0.3"/>
  <pageSetup paperSize="9" scale="61" orientation="portrait" r:id="rId1"/>
  <colBreaks count="1" manualBreakCount="1">
    <brk id="11" max="1048575" man="1"/>
  </colBreaks>
  <ignoredErrors>
    <ignoredError sqref="C3:C4 D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R8"/>
  <sheetViews>
    <sheetView tabSelected="1" view="pageBreakPreview" zoomScale="60" zoomScaleNormal="100" workbookViewId="0">
      <selection activeCell="G27" sqref="G27"/>
    </sheetView>
  </sheetViews>
  <sheetFormatPr defaultRowHeight="12.75"/>
  <cols>
    <col min="1" max="1" width="5.28515625" customWidth="1"/>
    <col min="2" max="2" width="19.85546875" customWidth="1"/>
    <col min="3" max="3" width="10.7109375" bestFit="1" customWidth="1"/>
    <col min="5" max="5" width="7.28515625" bestFit="1" customWidth="1"/>
    <col min="6" max="6" width="43.5703125" bestFit="1" customWidth="1"/>
    <col min="9" max="10" width="9.5703125" bestFit="1" customWidth="1"/>
    <col min="11" max="11" width="9.85546875" bestFit="1" customWidth="1"/>
    <col min="13" max="13" width="4.28515625" customWidth="1"/>
    <col min="14" max="14" width="4" customWidth="1"/>
    <col min="15" max="15" width="44" bestFit="1" customWidth="1"/>
    <col min="16" max="16" width="9.85546875" bestFit="1" customWidth="1"/>
  </cols>
  <sheetData>
    <row r="1" spans="1:18" ht="17.25" thickBot="1">
      <c r="A1" s="25" t="s">
        <v>0</v>
      </c>
      <c r="B1" s="16" t="s">
        <v>2</v>
      </c>
      <c r="C1" s="15" t="s">
        <v>59</v>
      </c>
      <c r="D1" s="15" t="s">
        <v>60</v>
      </c>
      <c r="E1" s="15" t="s">
        <v>3</v>
      </c>
      <c r="F1" s="15"/>
      <c r="G1" s="17" t="s">
        <v>4</v>
      </c>
      <c r="H1" s="17" t="s">
        <v>5</v>
      </c>
      <c r="I1" s="17" t="s">
        <v>6</v>
      </c>
      <c r="J1" s="17" t="s">
        <v>7</v>
      </c>
      <c r="K1" s="17" t="s">
        <v>1</v>
      </c>
    </row>
    <row r="2" spans="1:18" ht="16.5">
      <c r="A2" s="21" t="s">
        <v>199</v>
      </c>
      <c r="B2" s="22"/>
      <c r="C2" s="22"/>
      <c r="D2" s="22"/>
      <c r="E2" s="22"/>
      <c r="F2" s="22"/>
      <c r="G2" s="22"/>
      <c r="H2" s="18"/>
      <c r="I2" s="18"/>
      <c r="J2" s="18"/>
      <c r="K2" s="18"/>
    </row>
    <row r="3" spans="1:18" ht="13.5" thickBot="1">
      <c r="A3" s="44" t="s">
        <v>9</v>
      </c>
      <c r="B3" s="35" t="s">
        <v>192</v>
      </c>
      <c r="C3" s="46" t="s">
        <v>88</v>
      </c>
      <c r="D3" s="46" t="s">
        <v>122</v>
      </c>
      <c r="E3" s="51">
        <v>1</v>
      </c>
      <c r="F3" s="51" t="str">
        <f>O5</f>
        <v>szennyvíz bekötőidom csere 2m alatt, burkolatban</v>
      </c>
      <c r="G3" s="36">
        <f>$Q$5</f>
        <v>65000</v>
      </c>
      <c r="H3" s="36">
        <f>$R$5</f>
        <v>60000</v>
      </c>
      <c r="I3" s="36">
        <f>E3*G3</f>
        <v>65000</v>
      </c>
      <c r="J3" s="36">
        <f>E3*H3</f>
        <v>60000</v>
      </c>
      <c r="K3" s="36">
        <f>I3+J3</f>
        <v>125000</v>
      </c>
      <c r="M3">
        <v>5</v>
      </c>
      <c r="N3">
        <v>1</v>
      </c>
      <c r="O3" t="s">
        <v>202</v>
      </c>
      <c r="P3" s="34">
        <v>85000</v>
      </c>
      <c r="Q3" s="34">
        <v>45000</v>
      </c>
      <c r="R3" s="34">
        <v>40000</v>
      </c>
    </row>
    <row r="4" spans="1:18" ht="16.5">
      <c r="A4" s="42" t="s">
        <v>200</v>
      </c>
      <c r="C4" s="43"/>
      <c r="D4" s="43"/>
      <c r="E4" s="43"/>
      <c r="F4" s="43"/>
      <c r="G4" s="43"/>
      <c r="H4" s="19"/>
      <c r="I4" s="37">
        <f>SUM(I3:I3)</f>
        <v>65000</v>
      </c>
      <c r="J4" s="37">
        <f>SUM(J3:J3)</f>
        <v>60000</v>
      </c>
      <c r="K4" s="37">
        <f>SUM(K3:K3)</f>
        <v>125000</v>
      </c>
      <c r="M4">
        <v>8</v>
      </c>
      <c r="N4">
        <v>2</v>
      </c>
      <c r="O4" t="s">
        <v>203</v>
      </c>
      <c r="P4" s="34">
        <v>100000</v>
      </c>
      <c r="Q4" s="34">
        <v>50000</v>
      </c>
      <c r="R4" s="34">
        <v>50000</v>
      </c>
    </row>
    <row r="5" spans="1:18">
      <c r="A5" s="32"/>
      <c r="C5" s="30"/>
      <c r="D5" s="31"/>
      <c r="G5" s="34"/>
      <c r="H5" s="34"/>
      <c r="I5" s="34"/>
      <c r="J5" s="34"/>
      <c r="K5" s="34"/>
      <c r="N5">
        <v>3</v>
      </c>
      <c r="O5" t="s">
        <v>204</v>
      </c>
      <c r="P5" s="34">
        <v>125000</v>
      </c>
      <c r="Q5" s="34">
        <v>65000</v>
      </c>
      <c r="R5" s="34">
        <v>60000</v>
      </c>
    </row>
    <row r="6" spans="1:18">
      <c r="A6" s="32"/>
      <c r="B6" s="38"/>
      <c r="C6" s="39"/>
      <c r="D6" s="40"/>
      <c r="E6" s="38"/>
      <c r="F6" s="38"/>
      <c r="G6" s="41"/>
      <c r="H6" s="41"/>
      <c r="I6" s="41"/>
      <c r="J6" s="41"/>
      <c r="K6" s="41"/>
      <c r="M6">
        <v>12</v>
      </c>
      <c r="N6">
        <v>4</v>
      </c>
      <c r="O6" t="s">
        <v>205</v>
      </c>
      <c r="P6" s="34">
        <v>165000</v>
      </c>
      <c r="Q6" s="34">
        <v>85000</v>
      </c>
      <c r="R6" s="34">
        <v>80000</v>
      </c>
    </row>
    <row r="7" spans="1:18">
      <c r="B7" s="38"/>
      <c r="C7" s="38"/>
      <c r="D7" s="38"/>
      <c r="E7" s="38"/>
      <c r="F7" s="38"/>
      <c r="G7" s="38"/>
      <c r="H7" s="38"/>
      <c r="I7" s="38"/>
      <c r="J7" s="38"/>
      <c r="K7" s="38"/>
      <c r="N7">
        <v>5</v>
      </c>
      <c r="O7" t="s">
        <v>44</v>
      </c>
      <c r="P7" s="34">
        <v>50000</v>
      </c>
      <c r="Q7" s="34">
        <v>20000</v>
      </c>
      <c r="R7" s="34">
        <v>30000</v>
      </c>
    </row>
    <row r="8" spans="1:18">
      <c r="O8" t="s">
        <v>63</v>
      </c>
      <c r="P8" s="34">
        <v>100000</v>
      </c>
      <c r="Q8" s="34">
        <v>50000</v>
      </c>
      <c r="R8" s="34">
        <v>50000</v>
      </c>
    </row>
  </sheetData>
  <phoneticPr fontId="0" type="noConversion"/>
  <pageMargins left="0.7" right="0.7" top="0.75" bottom="0.75" header="0.3" footer="0.3"/>
  <pageSetup paperSize="9" scale="61" orientation="portrait" r:id="rId1"/>
  <colBreaks count="1" manualBreakCount="1">
    <brk id="11" max="1048575" man="1"/>
  </colBreaks>
  <ignoredErrors>
    <ignoredError sqref="C3:D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2"/>
  <sheetViews>
    <sheetView view="pageBreakPreview" topLeftCell="C1" zoomScale="60" zoomScaleNormal="100" workbookViewId="0">
      <selection activeCell="D5" sqref="D5"/>
    </sheetView>
  </sheetViews>
  <sheetFormatPr defaultRowHeight="12.75"/>
  <cols>
    <col min="1" max="1" width="5.28515625" customWidth="1"/>
    <col min="2" max="2" width="19.85546875" customWidth="1"/>
    <col min="3" max="3" width="10.85546875" bestFit="1" customWidth="1"/>
    <col min="5" max="5" width="7.42578125" bestFit="1" customWidth="1"/>
    <col min="6" max="6" width="44" bestFit="1" customWidth="1"/>
    <col min="7" max="8" width="9.28515625" bestFit="1" customWidth="1"/>
    <col min="9" max="9" width="9.85546875" bestFit="1" customWidth="1"/>
    <col min="10" max="10" width="11.140625" bestFit="1" customWidth="1"/>
    <col min="11" max="11" width="11.5703125" bestFit="1" customWidth="1"/>
    <col min="13" max="13" width="5.7109375" bestFit="1" customWidth="1"/>
    <col min="14" max="14" width="3.7109375" customWidth="1"/>
    <col min="15" max="15" width="40.28515625" bestFit="1" customWidth="1"/>
    <col min="16" max="16" width="9.85546875" bestFit="1" customWidth="1"/>
  </cols>
  <sheetData>
    <row r="1" spans="1:18" ht="17.25" thickBot="1">
      <c r="A1" s="25" t="s">
        <v>0</v>
      </c>
      <c r="B1" s="16" t="s">
        <v>201</v>
      </c>
      <c r="C1" s="15" t="s">
        <v>59</v>
      </c>
      <c r="D1" s="15" t="s">
        <v>60</v>
      </c>
      <c r="E1" s="15" t="s">
        <v>3</v>
      </c>
      <c r="F1" s="15"/>
      <c r="G1" s="17" t="s">
        <v>4</v>
      </c>
      <c r="H1" s="17" t="s">
        <v>5</v>
      </c>
      <c r="I1" s="17" t="s">
        <v>6</v>
      </c>
      <c r="J1" s="17" t="s">
        <v>7</v>
      </c>
      <c r="K1" s="17" t="s">
        <v>1</v>
      </c>
    </row>
    <row r="2" spans="1:18" ht="16.5">
      <c r="A2" s="21" t="s">
        <v>64</v>
      </c>
      <c r="B2" s="22"/>
      <c r="C2" s="22"/>
      <c r="D2" s="22"/>
      <c r="E2" s="22"/>
      <c r="F2" s="22"/>
      <c r="G2" s="22"/>
      <c r="H2" s="18"/>
      <c r="I2" s="18"/>
      <c r="J2" s="18"/>
      <c r="K2" s="18"/>
    </row>
    <row r="3" spans="1:18">
      <c r="A3" s="32" t="s">
        <v>8</v>
      </c>
      <c r="B3" t="s">
        <v>50</v>
      </c>
      <c r="C3" s="30"/>
      <c r="D3" s="30" t="s">
        <v>51</v>
      </c>
      <c r="E3" s="32">
        <v>1</v>
      </c>
      <c r="F3" s="34" t="str">
        <f>O7</f>
        <v>szennyvíz bekötőidom csere 2m felett, burkolatban</v>
      </c>
      <c r="G3" s="34">
        <f>Q$7</f>
        <v>85000</v>
      </c>
      <c r="H3" s="34">
        <f>$R$7</f>
        <v>80000</v>
      </c>
      <c r="I3" s="34">
        <f t="shared" ref="I3:I10" si="0">E3*G3</f>
        <v>85000</v>
      </c>
      <c r="J3" s="34">
        <f t="shared" ref="J3:J10" si="1">E3*H3</f>
        <v>80000</v>
      </c>
      <c r="K3" s="34">
        <f>I3+J3</f>
        <v>165000</v>
      </c>
      <c r="N3">
        <v>0</v>
      </c>
      <c r="O3" t="str">
        <f>""</f>
        <v/>
      </c>
      <c r="P3" t="str">
        <f>""</f>
        <v/>
      </c>
      <c r="Q3" s="33" t="s">
        <v>61</v>
      </c>
      <c r="R3" s="33" t="s">
        <v>62</v>
      </c>
    </row>
    <row r="4" spans="1:18">
      <c r="A4" s="32" t="s">
        <v>9</v>
      </c>
      <c r="B4" t="s">
        <v>52</v>
      </c>
      <c r="C4" s="30"/>
      <c r="D4" s="30" t="s">
        <v>53</v>
      </c>
      <c r="E4" s="32">
        <v>1</v>
      </c>
      <c r="F4" s="34" t="str">
        <f>O$7</f>
        <v>szennyvíz bekötőidom csere 2m felett, burkolatban</v>
      </c>
      <c r="G4" s="34">
        <f>Q$7</f>
        <v>85000</v>
      </c>
      <c r="H4" s="34">
        <f>$R$7</f>
        <v>80000</v>
      </c>
      <c r="I4" s="34">
        <f t="shared" si="0"/>
        <v>85000</v>
      </c>
      <c r="J4" s="34">
        <f t="shared" si="1"/>
        <v>80000</v>
      </c>
      <c r="K4" s="34">
        <f t="shared" ref="K4:K10" si="2">I4+J4</f>
        <v>165000</v>
      </c>
      <c r="M4" s="60">
        <v>5</v>
      </c>
      <c r="N4">
        <v>1</v>
      </c>
      <c r="O4" t="s">
        <v>202</v>
      </c>
      <c r="P4" s="34">
        <v>85000</v>
      </c>
      <c r="Q4" s="34">
        <v>45000</v>
      </c>
      <c r="R4" s="34">
        <v>40000</v>
      </c>
    </row>
    <row r="5" spans="1:18">
      <c r="A5" s="32" t="s">
        <v>10</v>
      </c>
      <c r="B5" t="s">
        <v>54</v>
      </c>
      <c r="C5" s="31" t="s">
        <v>55</v>
      </c>
      <c r="D5" s="31" t="s">
        <v>56</v>
      </c>
      <c r="E5" s="32">
        <v>1</v>
      </c>
      <c r="F5" s="34" t="str">
        <f>O$7</f>
        <v>szennyvíz bekötőidom csere 2m felett, burkolatban</v>
      </c>
      <c r="G5" s="34">
        <f>Q$7</f>
        <v>85000</v>
      </c>
      <c r="H5" s="34">
        <f>$R$7</f>
        <v>80000</v>
      </c>
      <c r="I5" s="34">
        <f t="shared" si="0"/>
        <v>85000</v>
      </c>
      <c r="J5" s="34">
        <f t="shared" si="1"/>
        <v>80000</v>
      </c>
      <c r="K5" s="34">
        <f t="shared" si="2"/>
        <v>165000</v>
      </c>
      <c r="M5" s="60">
        <v>8</v>
      </c>
      <c r="N5">
        <v>2</v>
      </c>
      <c r="O5" t="s">
        <v>203</v>
      </c>
      <c r="P5" s="34">
        <v>100000</v>
      </c>
      <c r="Q5" s="34">
        <v>50000</v>
      </c>
      <c r="R5" s="34">
        <v>50000</v>
      </c>
    </row>
    <row r="6" spans="1:18">
      <c r="A6" s="32" t="s">
        <v>11</v>
      </c>
      <c r="B6" t="s">
        <v>54</v>
      </c>
      <c r="C6" s="30"/>
      <c r="D6" s="31" t="s">
        <v>57</v>
      </c>
      <c r="E6" s="32">
        <v>1</v>
      </c>
      <c r="F6" s="34" t="str">
        <f>O$7</f>
        <v>szennyvíz bekötőidom csere 2m felett, burkolatban</v>
      </c>
      <c r="G6" s="34">
        <f>Q$7</f>
        <v>85000</v>
      </c>
      <c r="H6" s="34">
        <f>$R$7</f>
        <v>80000</v>
      </c>
      <c r="I6" s="34">
        <f t="shared" si="0"/>
        <v>85000</v>
      </c>
      <c r="J6" s="34">
        <f t="shared" si="1"/>
        <v>80000</v>
      </c>
      <c r="K6" s="34">
        <f t="shared" si="2"/>
        <v>165000</v>
      </c>
      <c r="M6" s="60"/>
      <c r="N6">
        <v>3</v>
      </c>
      <c r="O6" t="s">
        <v>204</v>
      </c>
      <c r="P6" s="34">
        <v>125000</v>
      </c>
      <c r="Q6" s="34">
        <v>65000</v>
      </c>
      <c r="R6" s="34">
        <v>60000</v>
      </c>
    </row>
    <row r="7" spans="1:18">
      <c r="A7" s="32" t="s">
        <v>29</v>
      </c>
      <c r="B7" s="38" t="s">
        <v>54</v>
      </c>
      <c r="C7" s="30">
        <v>1</v>
      </c>
      <c r="D7" s="31" t="s">
        <v>58</v>
      </c>
      <c r="E7" s="32">
        <v>1</v>
      </c>
      <c r="F7" s="34" t="str">
        <f>O$7</f>
        <v>szennyvíz bekötőidom csere 2m felett, burkolatban</v>
      </c>
      <c r="G7" s="34">
        <f>Q$7</f>
        <v>85000</v>
      </c>
      <c r="H7" s="41">
        <f>$R$7</f>
        <v>80000</v>
      </c>
      <c r="I7" s="41">
        <f t="shared" si="0"/>
        <v>85000</v>
      </c>
      <c r="J7" s="41">
        <f t="shared" si="1"/>
        <v>80000</v>
      </c>
      <c r="K7" s="41">
        <f t="shared" si="2"/>
        <v>165000</v>
      </c>
      <c r="M7" s="60">
        <v>12</v>
      </c>
      <c r="N7">
        <v>4</v>
      </c>
      <c r="O7" t="s">
        <v>205</v>
      </c>
      <c r="P7" s="34">
        <v>165000</v>
      </c>
      <c r="Q7" s="34">
        <v>85000</v>
      </c>
      <c r="R7" s="34">
        <v>80000</v>
      </c>
    </row>
    <row r="8" spans="1:18">
      <c r="A8" s="32" t="s">
        <v>12</v>
      </c>
      <c r="B8" t="s">
        <v>52</v>
      </c>
      <c r="C8" s="30"/>
      <c r="D8" s="30" t="s">
        <v>53</v>
      </c>
      <c r="E8" s="61">
        <v>5</v>
      </c>
      <c r="F8" t="s">
        <v>208</v>
      </c>
      <c r="G8" s="34">
        <f>P10</f>
        <v>25000</v>
      </c>
      <c r="H8" s="34">
        <f>P11</f>
        <v>75000</v>
      </c>
      <c r="I8" s="62">
        <f t="shared" si="0"/>
        <v>125000</v>
      </c>
      <c r="J8" s="62">
        <f t="shared" si="1"/>
        <v>375000</v>
      </c>
      <c r="K8" s="62">
        <f t="shared" si="2"/>
        <v>500000</v>
      </c>
      <c r="N8">
        <v>5</v>
      </c>
      <c r="O8" t="s">
        <v>44</v>
      </c>
      <c r="P8" s="34">
        <v>50000</v>
      </c>
      <c r="Q8" s="34">
        <v>20000</v>
      </c>
      <c r="R8" s="34">
        <v>30000</v>
      </c>
    </row>
    <row r="9" spans="1:18">
      <c r="A9" s="32" t="s">
        <v>13</v>
      </c>
      <c r="B9" t="s">
        <v>54</v>
      </c>
      <c r="C9" s="31" t="s">
        <v>55</v>
      </c>
      <c r="D9" s="31" t="s">
        <v>56</v>
      </c>
      <c r="E9" s="61">
        <v>8</v>
      </c>
      <c r="F9" t="s">
        <v>208</v>
      </c>
      <c r="G9" s="34">
        <f>P10</f>
        <v>25000</v>
      </c>
      <c r="H9" s="34">
        <f>P11</f>
        <v>75000</v>
      </c>
      <c r="I9" s="62">
        <f t="shared" si="0"/>
        <v>200000</v>
      </c>
      <c r="J9" s="62">
        <f t="shared" si="1"/>
        <v>600000</v>
      </c>
      <c r="K9" s="62">
        <f t="shared" si="2"/>
        <v>800000</v>
      </c>
      <c r="O9" t="s">
        <v>63</v>
      </c>
      <c r="P9" s="34">
        <v>100000</v>
      </c>
      <c r="Q9" s="34">
        <v>50000</v>
      </c>
      <c r="R9" s="34">
        <v>50000</v>
      </c>
    </row>
    <row r="10" spans="1:18" ht="13.5" thickBot="1">
      <c r="A10" s="32" t="s">
        <v>14</v>
      </c>
      <c r="B10" s="35" t="s">
        <v>54</v>
      </c>
      <c r="D10" s="31" t="s">
        <v>58</v>
      </c>
      <c r="E10" s="61">
        <v>12</v>
      </c>
      <c r="F10" t="s">
        <v>208</v>
      </c>
      <c r="G10" s="34">
        <f>P10</f>
        <v>25000</v>
      </c>
      <c r="H10" s="36">
        <f>P11</f>
        <v>75000</v>
      </c>
      <c r="I10" s="64">
        <f t="shared" si="0"/>
        <v>300000</v>
      </c>
      <c r="J10" s="64">
        <f t="shared" si="1"/>
        <v>900000</v>
      </c>
      <c r="K10" s="64">
        <f t="shared" si="2"/>
        <v>1200000</v>
      </c>
      <c r="O10" t="s">
        <v>209</v>
      </c>
      <c r="P10" s="34">
        <v>25000</v>
      </c>
    </row>
    <row r="11" spans="1:18" ht="16.5">
      <c r="A11" s="23" t="s">
        <v>48</v>
      </c>
      <c r="C11" s="24"/>
      <c r="D11" s="24"/>
      <c r="E11" s="24"/>
      <c r="F11" s="24"/>
      <c r="G11" s="24"/>
      <c r="H11" s="19"/>
      <c r="I11" s="37">
        <f>SUM(I3:I9)</f>
        <v>750000</v>
      </c>
      <c r="J11" s="37">
        <f>SUM(J3:J9)</f>
        <v>1375000</v>
      </c>
      <c r="K11" s="37">
        <f>SUM(K3:K9)</f>
        <v>2125000</v>
      </c>
      <c r="O11" t="s">
        <v>210</v>
      </c>
      <c r="P11" s="34">
        <v>75000</v>
      </c>
    </row>
    <row r="12" spans="1:18">
      <c r="M12" s="59"/>
    </row>
  </sheetData>
  <phoneticPr fontId="0" type="noConversion"/>
  <pageMargins left="0.7" right="0.7" top="0.75" bottom="0.75" header="0.3" footer="0.3"/>
  <pageSetup paperSize="9" scale="59" orientation="portrait" r:id="rId1"/>
  <colBreaks count="1" manualBreakCount="1">
    <brk id="11" max="1048575" man="1"/>
  </colBreaks>
  <ignoredErrors>
    <ignoredError sqref="D4:D7" twoDigitTextYear="1"/>
    <ignoredError sqref="D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view="pageBreakPreview" zoomScale="60" zoomScaleNormal="100" workbookViewId="0">
      <selection activeCell="J22" sqref="J22"/>
    </sheetView>
  </sheetViews>
  <sheetFormatPr defaultRowHeight="12.75"/>
  <cols>
    <col min="1" max="1" width="5.28515625" customWidth="1"/>
    <col min="2" max="2" width="20.140625" customWidth="1"/>
    <col min="3" max="3" width="9.85546875" bestFit="1" customWidth="1"/>
    <col min="4" max="4" width="5.5703125" bestFit="1" customWidth="1"/>
    <col min="5" max="5" width="7.28515625" bestFit="1" customWidth="1"/>
    <col min="6" max="6" width="40.28515625" bestFit="1" customWidth="1"/>
    <col min="9" max="10" width="9.5703125" bestFit="1" customWidth="1"/>
    <col min="11" max="11" width="9.85546875" bestFit="1" customWidth="1"/>
    <col min="13" max="13" width="4.5703125" customWidth="1"/>
    <col min="14" max="14" width="5" customWidth="1"/>
    <col min="15" max="15" width="44" bestFit="1" customWidth="1"/>
    <col min="16" max="16" width="9.85546875" bestFit="1" customWidth="1"/>
  </cols>
  <sheetData>
    <row r="1" spans="1:18" ht="17.25" thickBot="1">
      <c r="A1" s="25" t="s">
        <v>0</v>
      </c>
      <c r="B1" s="16" t="s">
        <v>2</v>
      </c>
      <c r="C1" s="15" t="s">
        <v>59</v>
      </c>
      <c r="D1" s="15" t="s">
        <v>60</v>
      </c>
      <c r="E1" s="15" t="s">
        <v>3</v>
      </c>
      <c r="F1" s="15"/>
      <c r="G1" s="17" t="s">
        <v>4</v>
      </c>
      <c r="H1" s="17" t="s">
        <v>5</v>
      </c>
      <c r="I1" s="17" t="s">
        <v>6</v>
      </c>
      <c r="J1" s="17" t="s">
        <v>7</v>
      </c>
      <c r="K1" s="17" t="s">
        <v>1</v>
      </c>
    </row>
    <row r="2" spans="1:18" ht="16.5">
      <c r="A2" s="21" t="s">
        <v>65</v>
      </c>
      <c r="B2" s="22"/>
      <c r="C2" s="22"/>
      <c r="D2" s="22"/>
      <c r="E2" s="22"/>
      <c r="F2" s="22"/>
      <c r="G2" s="22"/>
      <c r="H2" s="18"/>
      <c r="I2" s="18"/>
      <c r="J2" s="18"/>
      <c r="K2" s="18"/>
    </row>
    <row r="3" spans="1:18">
      <c r="A3" s="32" t="s">
        <v>8</v>
      </c>
      <c r="B3" t="s">
        <v>66</v>
      </c>
      <c r="D3" s="30" t="s">
        <v>67</v>
      </c>
      <c r="E3" s="50">
        <v>1</v>
      </c>
      <c r="F3" s="50" t="str">
        <f>O4</f>
        <v>szennyvíz bekötőidom csere 2m alatt, zöldben</v>
      </c>
      <c r="G3" s="34">
        <f>$Q$4</f>
        <v>45000</v>
      </c>
      <c r="H3" s="34">
        <f>$R$4</f>
        <v>40000</v>
      </c>
      <c r="I3" s="34">
        <f>E3*G3</f>
        <v>45000</v>
      </c>
      <c r="J3" s="34">
        <f>E3*H3</f>
        <v>40000</v>
      </c>
      <c r="K3" s="34">
        <f>I3+J3</f>
        <v>85000</v>
      </c>
      <c r="N3">
        <v>0</v>
      </c>
      <c r="O3" t="str">
        <f>""</f>
        <v/>
      </c>
      <c r="P3" t="str">
        <f>""</f>
        <v/>
      </c>
      <c r="Q3" s="33" t="s">
        <v>61</v>
      </c>
      <c r="R3" s="33" t="s">
        <v>62</v>
      </c>
    </row>
    <row r="4" spans="1:18" ht="13.5" thickBot="1">
      <c r="A4" s="44" t="s">
        <v>9</v>
      </c>
      <c r="B4" s="35" t="s">
        <v>66</v>
      </c>
      <c r="C4" s="44">
        <v>3</v>
      </c>
      <c r="D4" s="46" t="s">
        <v>69</v>
      </c>
      <c r="E4" s="51">
        <v>1</v>
      </c>
      <c r="F4" s="51" t="str">
        <f>O4</f>
        <v>szennyvíz bekötőidom csere 2m alatt, zöldben</v>
      </c>
      <c r="G4" s="36">
        <f>$Q$4</f>
        <v>45000</v>
      </c>
      <c r="H4" s="36">
        <f>$R$4</f>
        <v>40000</v>
      </c>
      <c r="I4" s="36">
        <f>E4*G4</f>
        <v>45000</v>
      </c>
      <c r="J4" s="36">
        <f>E4*H4</f>
        <v>40000</v>
      </c>
      <c r="K4" s="36">
        <f>I4+J4</f>
        <v>85000</v>
      </c>
      <c r="N4">
        <v>1</v>
      </c>
      <c r="O4" t="s">
        <v>202</v>
      </c>
      <c r="P4" s="34">
        <v>85000</v>
      </c>
      <c r="Q4" s="34">
        <v>45000</v>
      </c>
      <c r="R4" s="34">
        <v>40000</v>
      </c>
    </row>
    <row r="5" spans="1:18" ht="16.5">
      <c r="A5" s="42" t="s">
        <v>71</v>
      </c>
      <c r="C5" s="43"/>
      <c r="D5" s="43"/>
      <c r="E5" s="43"/>
      <c r="F5" s="43"/>
      <c r="G5" s="43"/>
      <c r="H5" s="19"/>
      <c r="I5" s="37">
        <f>SUM(I3:I4)</f>
        <v>90000</v>
      </c>
      <c r="J5" s="37">
        <f>SUM(J3:J4)</f>
        <v>80000</v>
      </c>
      <c r="K5" s="37">
        <f>SUM(K3:K4)</f>
        <v>170000</v>
      </c>
      <c r="N5">
        <v>2</v>
      </c>
      <c r="O5" t="s">
        <v>203</v>
      </c>
      <c r="P5" s="34">
        <v>100000</v>
      </c>
      <c r="Q5" s="34">
        <v>50000</v>
      </c>
      <c r="R5" s="34">
        <v>50000</v>
      </c>
    </row>
    <row r="6" spans="1:18">
      <c r="A6" s="32"/>
      <c r="C6" s="30"/>
      <c r="D6" s="31"/>
      <c r="G6" s="34"/>
      <c r="H6" s="34"/>
      <c r="I6" s="34"/>
      <c r="J6" s="34"/>
      <c r="K6" s="34"/>
      <c r="N6">
        <v>3</v>
      </c>
      <c r="O6" t="s">
        <v>204</v>
      </c>
      <c r="P6" s="34">
        <v>125000</v>
      </c>
      <c r="Q6" s="34">
        <v>65000</v>
      </c>
      <c r="R6" s="34">
        <v>60000</v>
      </c>
    </row>
    <row r="7" spans="1:18">
      <c r="A7" s="32"/>
      <c r="B7" s="38"/>
      <c r="C7" s="39"/>
      <c r="D7" s="40"/>
      <c r="E7" s="38"/>
      <c r="F7" s="38"/>
      <c r="G7" s="41"/>
      <c r="H7" s="41"/>
      <c r="I7" s="41"/>
      <c r="J7" s="41"/>
      <c r="K7" s="41"/>
      <c r="N7">
        <v>4</v>
      </c>
      <c r="O7" t="s">
        <v>205</v>
      </c>
      <c r="P7" s="34">
        <v>165000</v>
      </c>
      <c r="Q7" s="34">
        <v>85000</v>
      </c>
      <c r="R7" s="34">
        <v>80000</v>
      </c>
    </row>
    <row r="8" spans="1:18">
      <c r="B8" s="38"/>
      <c r="C8" s="38"/>
      <c r="D8" s="38"/>
      <c r="E8" s="38"/>
      <c r="F8" s="38"/>
      <c r="G8" s="38"/>
      <c r="H8" s="38"/>
      <c r="I8" s="38"/>
      <c r="J8" s="38"/>
      <c r="K8" s="38"/>
      <c r="N8">
        <v>5</v>
      </c>
      <c r="O8" t="s">
        <v>44</v>
      </c>
      <c r="P8" s="34">
        <v>50000</v>
      </c>
      <c r="Q8" s="34">
        <v>20000</v>
      </c>
      <c r="R8" s="34">
        <v>30000</v>
      </c>
    </row>
    <row r="9" spans="1:18">
      <c r="O9" t="s">
        <v>63</v>
      </c>
      <c r="P9" s="34">
        <v>100000</v>
      </c>
      <c r="Q9" s="34">
        <v>50000</v>
      </c>
      <c r="R9" s="34">
        <v>50000</v>
      </c>
    </row>
  </sheetData>
  <phoneticPr fontId="0" type="noConversion"/>
  <pageMargins left="0.7" right="0.7" top="0.75" bottom="0.75" header="0.3" footer="0.3"/>
  <pageSetup paperSize="9" scale="65" orientation="portrait" r:id="rId1"/>
  <colBreaks count="1" manualBreakCount="1">
    <brk id="11" max="8" man="1"/>
  </colBreaks>
  <ignoredErrors>
    <ignoredError sqref="D4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11"/>
  <sheetViews>
    <sheetView view="pageBreakPreview" topLeftCell="C1" zoomScale="60" zoomScaleNormal="100" workbookViewId="0">
      <selection activeCell="F39" sqref="F39"/>
    </sheetView>
  </sheetViews>
  <sheetFormatPr defaultRowHeight="12.75"/>
  <cols>
    <col min="1" max="1" width="5.28515625" customWidth="1"/>
    <col min="2" max="2" width="19.85546875" customWidth="1"/>
    <col min="3" max="3" width="10.7109375" bestFit="1" customWidth="1"/>
    <col min="5" max="5" width="7.28515625" bestFit="1" customWidth="1"/>
    <col min="6" max="6" width="40.28515625" bestFit="1" customWidth="1"/>
    <col min="9" max="10" width="9.5703125" bestFit="1" customWidth="1"/>
    <col min="11" max="11" width="9.85546875" bestFit="1" customWidth="1"/>
    <col min="13" max="13" width="4.28515625" customWidth="1"/>
    <col min="14" max="14" width="5.85546875" customWidth="1"/>
    <col min="15" max="15" width="44" bestFit="1" customWidth="1"/>
    <col min="16" max="16" width="9.85546875" bestFit="1" customWidth="1"/>
  </cols>
  <sheetData>
    <row r="1" spans="1:18" ht="17.25" thickBot="1">
      <c r="A1" s="25" t="s">
        <v>0</v>
      </c>
      <c r="B1" s="16" t="s">
        <v>2</v>
      </c>
      <c r="C1" s="15" t="s">
        <v>59</v>
      </c>
      <c r="D1" s="15" t="s">
        <v>60</v>
      </c>
      <c r="E1" s="15" t="s">
        <v>3</v>
      </c>
      <c r="F1" s="15"/>
      <c r="G1" s="17" t="s">
        <v>4</v>
      </c>
      <c r="H1" s="17" t="s">
        <v>5</v>
      </c>
      <c r="I1" s="17" t="s">
        <v>6</v>
      </c>
      <c r="J1" s="17" t="s">
        <v>7</v>
      </c>
      <c r="K1" s="17" t="s">
        <v>1</v>
      </c>
    </row>
    <row r="2" spans="1:18" ht="16.5">
      <c r="A2" s="21" t="s">
        <v>72</v>
      </c>
      <c r="B2" s="22"/>
      <c r="C2" s="22"/>
      <c r="D2" s="22"/>
      <c r="E2" s="22"/>
      <c r="F2" s="22"/>
      <c r="G2" s="22"/>
      <c r="H2" s="18"/>
      <c r="I2" s="18"/>
      <c r="J2" s="18"/>
      <c r="K2" s="18"/>
    </row>
    <row r="3" spans="1:18">
      <c r="A3" s="32" t="s">
        <v>8</v>
      </c>
      <c r="B3" t="s">
        <v>74</v>
      </c>
      <c r="C3" s="30" t="s">
        <v>75</v>
      </c>
      <c r="D3" s="30" t="s">
        <v>76</v>
      </c>
      <c r="E3" s="32">
        <v>1</v>
      </c>
      <c r="F3" s="32" t="str">
        <f>O4</f>
        <v>szennyvíz bekötőidom csere 2m alatt, zöldben</v>
      </c>
      <c r="G3" s="34">
        <f>$Q$4</f>
        <v>45000</v>
      </c>
      <c r="H3" s="34">
        <f>$R$4</f>
        <v>40000</v>
      </c>
      <c r="I3" s="34">
        <f t="shared" ref="I3:I10" si="0">E3*G3</f>
        <v>45000</v>
      </c>
      <c r="J3" s="34">
        <f t="shared" ref="J3:J10" si="1">E3*H3</f>
        <v>40000</v>
      </c>
      <c r="K3" s="34">
        <f>I3+J3</f>
        <v>85000</v>
      </c>
      <c r="N3">
        <v>0</v>
      </c>
      <c r="O3" t="str">
        <f>""</f>
        <v/>
      </c>
      <c r="P3" t="str">
        <f>""</f>
        <v/>
      </c>
      <c r="Q3" s="33" t="s">
        <v>61</v>
      </c>
      <c r="R3" s="33" t="s">
        <v>62</v>
      </c>
    </row>
    <row r="4" spans="1:18">
      <c r="A4" s="32" t="s">
        <v>9</v>
      </c>
      <c r="B4" t="s">
        <v>74</v>
      </c>
      <c r="C4" s="30"/>
      <c r="D4" s="30" t="s">
        <v>77</v>
      </c>
      <c r="E4" s="32">
        <v>1</v>
      </c>
      <c r="F4" s="32" t="str">
        <f>O$5</f>
        <v>szennyvíz bekötőidom csere 2m felett, zöldben</v>
      </c>
      <c r="G4" s="34">
        <f>$Q$5</f>
        <v>50000</v>
      </c>
      <c r="H4" s="34">
        <f>$R$5</f>
        <v>50000</v>
      </c>
      <c r="I4" s="34">
        <f t="shared" si="0"/>
        <v>50000</v>
      </c>
      <c r="J4" s="34">
        <f t="shared" si="1"/>
        <v>50000</v>
      </c>
      <c r="K4" s="34">
        <f t="shared" ref="K4:K10" si="2">I4+J4</f>
        <v>100000</v>
      </c>
      <c r="M4">
        <v>5</v>
      </c>
      <c r="N4">
        <v>1</v>
      </c>
      <c r="O4" t="s">
        <v>202</v>
      </c>
      <c r="P4" s="34">
        <v>85000</v>
      </c>
      <c r="Q4" s="34">
        <v>45000</v>
      </c>
      <c r="R4" s="34">
        <v>40000</v>
      </c>
    </row>
    <row r="5" spans="1:18">
      <c r="A5" s="32" t="s">
        <v>10</v>
      </c>
      <c r="B5" t="s">
        <v>74</v>
      </c>
      <c r="C5" s="30" t="s">
        <v>78</v>
      </c>
      <c r="D5" s="30" t="s">
        <v>79</v>
      </c>
      <c r="E5" s="32">
        <v>1</v>
      </c>
      <c r="F5" s="32" t="str">
        <f t="shared" ref="F5:F10" si="3">O$5</f>
        <v>szennyvíz bekötőidom csere 2m felett, zöldben</v>
      </c>
      <c r="G5" s="34">
        <f t="shared" ref="G5:G10" si="4">$Q$5</f>
        <v>50000</v>
      </c>
      <c r="H5" s="34">
        <f t="shared" ref="H5:H10" si="5">$R$5</f>
        <v>50000</v>
      </c>
      <c r="I5" s="34">
        <f t="shared" si="0"/>
        <v>50000</v>
      </c>
      <c r="J5" s="34">
        <f t="shared" si="1"/>
        <v>50000</v>
      </c>
      <c r="K5" s="34">
        <f t="shared" si="2"/>
        <v>100000</v>
      </c>
      <c r="M5">
        <v>8</v>
      </c>
      <c r="N5">
        <v>2</v>
      </c>
      <c r="O5" t="s">
        <v>203</v>
      </c>
      <c r="P5" s="34">
        <v>100000</v>
      </c>
      <c r="Q5" s="34">
        <v>50000</v>
      </c>
      <c r="R5" s="34">
        <v>50000</v>
      </c>
    </row>
    <row r="6" spans="1:18">
      <c r="A6" s="32" t="s">
        <v>11</v>
      </c>
      <c r="B6" t="s">
        <v>74</v>
      </c>
      <c r="C6" s="30" t="s">
        <v>80</v>
      </c>
      <c r="D6" s="30" t="s">
        <v>81</v>
      </c>
      <c r="E6" s="32">
        <v>1</v>
      </c>
      <c r="F6" s="32" t="str">
        <f t="shared" si="3"/>
        <v>szennyvíz bekötőidom csere 2m felett, zöldben</v>
      </c>
      <c r="G6" s="34">
        <f t="shared" si="4"/>
        <v>50000</v>
      </c>
      <c r="H6" s="34">
        <f t="shared" si="5"/>
        <v>50000</v>
      </c>
      <c r="I6" s="34">
        <f t="shared" si="0"/>
        <v>50000</v>
      </c>
      <c r="J6" s="34">
        <f t="shared" si="1"/>
        <v>50000</v>
      </c>
      <c r="K6" s="34">
        <f t="shared" si="2"/>
        <v>100000</v>
      </c>
      <c r="N6">
        <v>3</v>
      </c>
      <c r="O6" t="s">
        <v>204</v>
      </c>
      <c r="P6" s="34">
        <v>125000</v>
      </c>
      <c r="Q6" s="34">
        <v>65000</v>
      </c>
      <c r="R6" s="34">
        <v>60000</v>
      </c>
    </row>
    <row r="7" spans="1:18">
      <c r="A7" s="32" t="s">
        <v>29</v>
      </c>
      <c r="B7" t="s">
        <v>74</v>
      </c>
      <c r="C7" s="30" t="s">
        <v>82</v>
      </c>
      <c r="D7" s="30" t="s">
        <v>83</v>
      </c>
      <c r="E7" s="32">
        <v>1</v>
      </c>
      <c r="F7" s="32" t="str">
        <f t="shared" si="3"/>
        <v>szennyvíz bekötőidom csere 2m felett, zöldben</v>
      </c>
      <c r="G7" s="34">
        <f t="shared" si="4"/>
        <v>50000</v>
      </c>
      <c r="H7" s="34">
        <f t="shared" si="5"/>
        <v>50000</v>
      </c>
      <c r="I7" s="34">
        <f t="shared" si="0"/>
        <v>50000</v>
      </c>
      <c r="J7" s="34">
        <f t="shared" si="1"/>
        <v>50000</v>
      </c>
      <c r="K7" s="34">
        <f t="shared" si="2"/>
        <v>100000</v>
      </c>
      <c r="M7">
        <v>12</v>
      </c>
      <c r="N7">
        <v>4</v>
      </c>
      <c r="O7" t="s">
        <v>205</v>
      </c>
      <c r="P7" s="34">
        <v>165000</v>
      </c>
      <c r="Q7" s="34">
        <v>85000</v>
      </c>
      <c r="R7" s="34">
        <v>80000</v>
      </c>
    </row>
    <row r="8" spans="1:18">
      <c r="A8" s="32" t="s">
        <v>12</v>
      </c>
      <c r="B8" t="s">
        <v>74</v>
      </c>
      <c r="C8" s="30" t="s">
        <v>84</v>
      </c>
      <c r="D8" s="30" t="s">
        <v>85</v>
      </c>
      <c r="E8" s="32">
        <v>1</v>
      </c>
      <c r="F8" s="32" t="str">
        <f t="shared" si="3"/>
        <v>szennyvíz bekötőidom csere 2m felett, zöldben</v>
      </c>
      <c r="G8" s="34">
        <f t="shared" si="4"/>
        <v>50000</v>
      </c>
      <c r="H8" s="34">
        <f t="shared" si="5"/>
        <v>50000</v>
      </c>
      <c r="I8" s="34">
        <f t="shared" si="0"/>
        <v>50000</v>
      </c>
      <c r="J8" s="34">
        <f t="shared" si="1"/>
        <v>50000</v>
      </c>
      <c r="K8" s="34">
        <f t="shared" si="2"/>
        <v>100000</v>
      </c>
      <c r="N8">
        <v>5</v>
      </c>
      <c r="O8" t="s">
        <v>44</v>
      </c>
      <c r="P8" s="34">
        <v>50000</v>
      </c>
      <c r="Q8" s="34">
        <v>20000</v>
      </c>
      <c r="R8" s="34">
        <v>30000</v>
      </c>
    </row>
    <row r="9" spans="1:18">
      <c r="A9" s="32" t="s">
        <v>13</v>
      </c>
      <c r="B9" t="s">
        <v>74</v>
      </c>
      <c r="C9" s="30" t="s">
        <v>86</v>
      </c>
      <c r="D9" s="30" t="s">
        <v>87</v>
      </c>
      <c r="E9" s="32">
        <v>1</v>
      </c>
      <c r="F9" s="32" t="str">
        <f t="shared" si="3"/>
        <v>szennyvíz bekötőidom csere 2m felett, zöldben</v>
      </c>
      <c r="G9" s="34">
        <f t="shared" si="4"/>
        <v>50000</v>
      </c>
      <c r="H9" s="34">
        <f t="shared" si="5"/>
        <v>50000</v>
      </c>
      <c r="I9" s="34">
        <f t="shared" si="0"/>
        <v>50000</v>
      </c>
      <c r="J9" s="34">
        <f t="shared" si="1"/>
        <v>50000</v>
      </c>
      <c r="K9" s="34">
        <f t="shared" si="2"/>
        <v>100000</v>
      </c>
      <c r="O9" t="s">
        <v>63</v>
      </c>
      <c r="P9" s="34">
        <v>100000</v>
      </c>
      <c r="Q9" s="34">
        <v>50000</v>
      </c>
      <c r="R9" s="34">
        <v>50000</v>
      </c>
    </row>
    <row r="10" spans="1:18" ht="13.5" thickBot="1">
      <c r="A10" s="44" t="s">
        <v>14</v>
      </c>
      <c r="B10" s="35" t="s">
        <v>74</v>
      </c>
      <c r="C10" s="46" t="s">
        <v>88</v>
      </c>
      <c r="D10" s="46" t="s">
        <v>89</v>
      </c>
      <c r="E10" s="44">
        <v>1</v>
      </c>
      <c r="F10" s="44" t="str">
        <f t="shared" si="3"/>
        <v>szennyvíz bekötőidom csere 2m felett, zöldben</v>
      </c>
      <c r="G10" s="36">
        <f t="shared" si="4"/>
        <v>50000</v>
      </c>
      <c r="H10" s="36">
        <f t="shared" si="5"/>
        <v>50000</v>
      </c>
      <c r="I10" s="36">
        <f t="shared" si="0"/>
        <v>50000</v>
      </c>
      <c r="J10" s="36">
        <f t="shared" si="1"/>
        <v>50000</v>
      </c>
      <c r="K10" s="36">
        <f t="shared" si="2"/>
        <v>100000</v>
      </c>
    </row>
    <row r="11" spans="1:18" ht="16.5">
      <c r="A11" s="42" t="s">
        <v>73</v>
      </c>
      <c r="C11" s="43"/>
      <c r="D11" s="43"/>
      <c r="E11" s="43"/>
      <c r="F11" s="43"/>
      <c r="G11" s="43"/>
      <c r="H11" s="19"/>
      <c r="I11" s="37">
        <f>SUM(I3:I10)</f>
        <v>395000</v>
      </c>
      <c r="J11" s="37">
        <f>SUM(J3:J10)</f>
        <v>390000</v>
      </c>
      <c r="K11" s="37">
        <f>SUM(K3:K10)</f>
        <v>785000</v>
      </c>
    </row>
  </sheetData>
  <phoneticPr fontId="0" type="noConversion"/>
  <pageMargins left="0.7" right="0.7" top="0.75" bottom="0.75" header="0.3" footer="0.3"/>
  <pageSetup paperSize="9" scale="63" orientation="portrait" r:id="rId1"/>
  <colBreaks count="1" manualBreakCount="1">
    <brk id="11" max="10" man="1"/>
  </colBreaks>
  <ignoredErrors>
    <ignoredError sqref="C3 C5:C6 C7:C10 D5:D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R8"/>
  <sheetViews>
    <sheetView view="pageBreakPreview" zoomScale="60" zoomScaleNormal="100" workbookViewId="0">
      <selection activeCell="F25" sqref="F25"/>
    </sheetView>
  </sheetViews>
  <sheetFormatPr defaultRowHeight="12.75"/>
  <cols>
    <col min="1" max="1" width="5.28515625" customWidth="1"/>
    <col min="2" max="2" width="19.85546875" customWidth="1"/>
    <col min="3" max="3" width="9.85546875" bestFit="1" customWidth="1"/>
    <col min="4" max="4" width="5.28515625" customWidth="1"/>
    <col min="5" max="5" width="7.28515625" bestFit="1" customWidth="1"/>
    <col min="6" max="6" width="44" bestFit="1" customWidth="1"/>
    <col min="9" max="10" width="9.5703125" bestFit="1" customWidth="1"/>
    <col min="11" max="11" width="9.85546875" bestFit="1" customWidth="1"/>
    <col min="13" max="13" width="5.42578125" customWidth="1"/>
    <col min="14" max="14" width="4.5703125" customWidth="1"/>
    <col min="15" max="15" width="44" bestFit="1" customWidth="1"/>
    <col min="16" max="16" width="9.85546875" bestFit="1" customWidth="1"/>
  </cols>
  <sheetData>
    <row r="1" spans="1:18" ht="17.25" thickBot="1">
      <c r="A1" s="25" t="s">
        <v>0</v>
      </c>
      <c r="B1" s="16" t="s">
        <v>2</v>
      </c>
      <c r="C1" s="15" t="s">
        <v>59</v>
      </c>
      <c r="D1" s="15" t="s">
        <v>60</v>
      </c>
      <c r="E1" s="15" t="s">
        <v>3</v>
      </c>
      <c r="F1" s="15"/>
      <c r="G1" s="17" t="s">
        <v>4</v>
      </c>
      <c r="H1" s="17" t="s">
        <v>5</v>
      </c>
      <c r="I1" s="17" t="s">
        <v>6</v>
      </c>
      <c r="J1" s="17" t="s">
        <v>7</v>
      </c>
      <c r="K1" s="17" t="s">
        <v>1</v>
      </c>
    </row>
    <row r="2" spans="1:18" ht="16.5">
      <c r="A2" s="21" t="s">
        <v>92</v>
      </c>
      <c r="B2" s="22"/>
      <c r="C2" s="22"/>
      <c r="D2" s="22"/>
      <c r="E2" s="22"/>
      <c r="F2" s="22"/>
      <c r="G2" s="22"/>
      <c r="H2" s="18"/>
      <c r="I2" s="18"/>
      <c r="J2" s="18"/>
      <c r="K2" s="18"/>
    </row>
    <row r="3" spans="1:18" ht="13.5" thickBot="1">
      <c r="A3" s="44" t="s">
        <v>9</v>
      </c>
      <c r="B3" s="35" t="s">
        <v>111</v>
      </c>
      <c r="C3" s="46" t="s">
        <v>94</v>
      </c>
      <c r="D3" s="46" t="s">
        <v>95</v>
      </c>
      <c r="E3" s="51">
        <v>1</v>
      </c>
      <c r="F3" s="45" t="str">
        <f>O6</f>
        <v>szennyvíz bekötőidom csere 2m felett, burkolatban</v>
      </c>
      <c r="G3" s="36">
        <f>$Q$6</f>
        <v>85000</v>
      </c>
      <c r="H3" s="36">
        <f>$R$6</f>
        <v>80000</v>
      </c>
      <c r="I3" s="36">
        <f>E3*G3</f>
        <v>85000</v>
      </c>
      <c r="J3" s="36">
        <f>E3*H3</f>
        <v>80000</v>
      </c>
      <c r="K3" s="36">
        <f>I3+J3</f>
        <v>165000</v>
      </c>
      <c r="M3">
        <v>5</v>
      </c>
      <c r="N3">
        <v>1</v>
      </c>
      <c r="O3" t="s">
        <v>202</v>
      </c>
      <c r="P3" s="34">
        <v>85000</v>
      </c>
      <c r="Q3" s="34">
        <v>45000</v>
      </c>
      <c r="R3" s="34">
        <v>40000</v>
      </c>
    </row>
    <row r="4" spans="1:18" ht="16.5">
      <c r="A4" s="42" t="s">
        <v>93</v>
      </c>
      <c r="C4" s="43"/>
      <c r="D4" s="43"/>
      <c r="E4" s="43"/>
      <c r="F4" s="43"/>
      <c r="G4" s="43"/>
      <c r="H4" s="19"/>
      <c r="I4" s="37">
        <f>SUM(I3:I3)</f>
        <v>85000</v>
      </c>
      <c r="J4" s="37">
        <f>SUM(J3:J3)</f>
        <v>80000</v>
      </c>
      <c r="K4" s="37">
        <f>SUM(K3:K3)</f>
        <v>165000</v>
      </c>
      <c r="M4">
        <v>8</v>
      </c>
      <c r="N4">
        <v>2</v>
      </c>
      <c r="O4" t="s">
        <v>203</v>
      </c>
      <c r="P4" s="34">
        <v>100000</v>
      </c>
      <c r="Q4" s="34">
        <v>50000</v>
      </c>
      <c r="R4" s="34">
        <v>50000</v>
      </c>
    </row>
    <row r="5" spans="1:18">
      <c r="A5" s="32"/>
      <c r="C5" s="30"/>
      <c r="D5" s="31"/>
      <c r="G5" s="34"/>
      <c r="H5" s="34"/>
      <c r="I5" s="34"/>
      <c r="J5" s="34"/>
      <c r="K5" s="34"/>
      <c r="N5">
        <v>3</v>
      </c>
      <c r="O5" t="s">
        <v>204</v>
      </c>
      <c r="P5" s="34">
        <v>125000</v>
      </c>
      <c r="Q5" s="34">
        <v>65000</v>
      </c>
      <c r="R5" s="34">
        <v>60000</v>
      </c>
    </row>
    <row r="6" spans="1:18">
      <c r="A6" s="32"/>
      <c r="B6" s="38"/>
      <c r="C6" s="39"/>
      <c r="D6" s="40"/>
      <c r="E6" s="38"/>
      <c r="F6" s="38"/>
      <c r="G6" s="41"/>
      <c r="H6" s="41"/>
      <c r="I6" s="41"/>
      <c r="J6" s="41"/>
      <c r="K6" s="41"/>
      <c r="M6">
        <v>12</v>
      </c>
      <c r="N6">
        <v>4</v>
      </c>
      <c r="O6" t="s">
        <v>205</v>
      </c>
      <c r="P6" s="34">
        <v>165000</v>
      </c>
      <c r="Q6" s="34">
        <v>85000</v>
      </c>
      <c r="R6" s="34">
        <v>80000</v>
      </c>
    </row>
    <row r="7" spans="1:18">
      <c r="B7" s="38"/>
      <c r="C7" s="38"/>
      <c r="D7" s="38"/>
      <c r="E7" s="38"/>
      <c r="F7" s="38"/>
      <c r="G7" s="38"/>
      <c r="H7" s="38"/>
      <c r="I7" s="38"/>
      <c r="J7" s="38"/>
      <c r="K7" s="38"/>
      <c r="N7">
        <v>5</v>
      </c>
      <c r="O7" t="s">
        <v>44</v>
      </c>
      <c r="P7" s="34">
        <v>50000</v>
      </c>
      <c r="Q7" s="34">
        <v>20000</v>
      </c>
      <c r="R7" s="34">
        <v>30000</v>
      </c>
    </row>
    <row r="8" spans="1:18">
      <c r="O8" t="s">
        <v>63</v>
      </c>
      <c r="P8" s="34">
        <v>100000</v>
      </c>
      <c r="Q8" s="34">
        <v>50000</v>
      </c>
      <c r="R8" s="34">
        <v>50000</v>
      </c>
    </row>
  </sheetData>
  <phoneticPr fontId="0" type="noConversion"/>
  <pageMargins left="0.7" right="0.7" top="0.75" bottom="0.75" header="0.3" footer="0.3"/>
  <pageSetup paperSize="9" scale="63" orientation="portrait" r:id="rId1"/>
  <colBreaks count="1" manualBreakCount="1">
    <brk id="11" max="1048575" man="1"/>
  </colBreaks>
  <ignoredErrors>
    <ignoredError sqref="C3:D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R11"/>
  <sheetViews>
    <sheetView view="pageBreakPreview" zoomScale="60" zoomScaleNormal="100" workbookViewId="0">
      <selection activeCell="F20" sqref="F20"/>
    </sheetView>
  </sheetViews>
  <sheetFormatPr defaultRowHeight="12.75"/>
  <cols>
    <col min="1" max="1" width="5.28515625" customWidth="1"/>
    <col min="2" max="2" width="19.85546875" customWidth="1"/>
    <col min="3" max="3" width="10.7109375" bestFit="1" customWidth="1"/>
    <col min="5" max="5" width="7.28515625" bestFit="1" customWidth="1"/>
    <col min="6" max="6" width="44" bestFit="1" customWidth="1"/>
    <col min="9" max="10" width="9.5703125" bestFit="1" customWidth="1"/>
    <col min="11" max="11" width="11" bestFit="1" customWidth="1"/>
    <col min="13" max="13" width="5" customWidth="1"/>
    <col min="14" max="14" width="4.42578125" customWidth="1"/>
    <col min="15" max="15" width="44" bestFit="1" customWidth="1"/>
    <col min="16" max="16" width="9.85546875" bestFit="1" customWidth="1"/>
  </cols>
  <sheetData>
    <row r="1" spans="1:18" ht="17.25" thickBot="1">
      <c r="A1" s="25" t="s">
        <v>0</v>
      </c>
      <c r="B1" s="16" t="s">
        <v>2</v>
      </c>
      <c r="C1" s="15" t="s">
        <v>59</v>
      </c>
      <c r="D1" s="15" t="s">
        <v>60</v>
      </c>
      <c r="E1" s="15" t="s">
        <v>3</v>
      </c>
      <c r="F1" s="15"/>
      <c r="G1" s="17" t="s">
        <v>4</v>
      </c>
      <c r="H1" s="17" t="s">
        <v>5</v>
      </c>
      <c r="I1" s="17" t="s">
        <v>6</v>
      </c>
      <c r="J1" s="17" t="s">
        <v>7</v>
      </c>
      <c r="K1" s="17" t="s">
        <v>1</v>
      </c>
    </row>
    <row r="2" spans="1:18" ht="16.5">
      <c r="A2" s="21" t="s">
        <v>96</v>
      </c>
      <c r="B2" s="22"/>
      <c r="C2" s="22"/>
      <c r="D2" s="22"/>
      <c r="E2" s="22"/>
      <c r="F2" s="22"/>
      <c r="G2" s="22"/>
      <c r="H2" s="18"/>
      <c r="I2" s="18"/>
      <c r="J2" s="18"/>
      <c r="K2" s="18"/>
    </row>
    <row r="3" spans="1:18">
      <c r="A3" s="32" t="s">
        <v>8</v>
      </c>
      <c r="B3" t="s">
        <v>97</v>
      </c>
      <c r="C3" s="30"/>
      <c r="D3" s="30" t="s">
        <v>98</v>
      </c>
      <c r="E3" s="32">
        <v>1</v>
      </c>
      <c r="F3" s="32" t="str">
        <f>O$7</f>
        <v>szennyvíz bekötőidom csere 2m felett, burkolatban</v>
      </c>
      <c r="G3" s="34">
        <f>$Q$7</f>
        <v>85000</v>
      </c>
      <c r="H3" s="34">
        <f>$R$7</f>
        <v>80000</v>
      </c>
      <c r="I3" s="34">
        <f t="shared" ref="I3:I10" si="0">E3*G3</f>
        <v>85000</v>
      </c>
      <c r="J3" s="34">
        <f t="shared" ref="J3:J10" si="1">E3*H3</f>
        <v>80000</v>
      </c>
      <c r="K3" s="34">
        <f>I3+J3</f>
        <v>165000</v>
      </c>
      <c r="N3">
        <v>0</v>
      </c>
      <c r="O3" t="str">
        <f>""</f>
        <v/>
      </c>
      <c r="P3" t="str">
        <f>""</f>
        <v/>
      </c>
      <c r="Q3" s="33" t="s">
        <v>61</v>
      </c>
      <c r="R3" s="33" t="s">
        <v>62</v>
      </c>
    </row>
    <row r="4" spans="1:18">
      <c r="A4" s="32" t="s">
        <v>9</v>
      </c>
      <c r="B4" t="s">
        <v>97</v>
      </c>
      <c r="C4" s="30" t="s">
        <v>99</v>
      </c>
      <c r="D4" s="30" t="s">
        <v>100</v>
      </c>
      <c r="E4" s="32">
        <v>1</v>
      </c>
      <c r="F4" s="32" t="str">
        <f t="shared" ref="F4:F10" si="2">O$7</f>
        <v>szennyvíz bekötőidom csere 2m felett, burkolatban</v>
      </c>
      <c r="G4" s="34">
        <f t="shared" ref="G4:G10" si="3">$Q$7</f>
        <v>85000</v>
      </c>
      <c r="H4" s="34">
        <f t="shared" ref="H4:H10" si="4">$R$7</f>
        <v>80000</v>
      </c>
      <c r="I4" s="34">
        <f t="shared" si="0"/>
        <v>85000</v>
      </c>
      <c r="J4" s="34">
        <f t="shared" si="1"/>
        <v>80000</v>
      </c>
      <c r="K4" s="34">
        <f t="shared" ref="K4:K10" si="5">I4+J4</f>
        <v>165000</v>
      </c>
      <c r="M4">
        <v>5</v>
      </c>
      <c r="N4">
        <v>1</v>
      </c>
      <c r="O4" t="s">
        <v>202</v>
      </c>
      <c r="P4" s="34">
        <v>85000</v>
      </c>
      <c r="Q4" s="34">
        <v>45000</v>
      </c>
      <c r="R4" s="34">
        <v>40000</v>
      </c>
    </row>
    <row r="5" spans="1:18">
      <c r="A5" s="32" t="s">
        <v>10</v>
      </c>
      <c r="B5" t="s">
        <v>97</v>
      </c>
      <c r="C5" s="30" t="s">
        <v>101</v>
      </c>
      <c r="D5" s="30" t="s">
        <v>102</v>
      </c>
      <c r="E5" s="32">
        <v>1</v>
      </c>
      <c r="F5" s="32" t="str">
        <f t="shared" si="2"/>
        <v>szennyvíz bekötőidom csere 2m felett, burkolatban</v>
      </c>
      <c r="G5" s="34">
        <f t="shared" si="3"/>
        <v>85000</v>
      </c>
      <c r="H5" s="34">
        <f t="shared" si="4"/>
        <v>80000</v>
      </c>
      <c r="I5" s="34">
        <f t="shared" si="0"/>
        <v>85000</v>
      </c>
      <c r="J5" s="34">
        <f t="shared" si="1"/>
        <v>80000</v>
      </c>
      <c r="K5" s="34">
        <f t="shared" si="5"/>
        <v>165000</v>
      </c>
      <c r="M5">
        <v>8</v>
      </c>
      <c r="N5">
        <v>2</v>
      </c>
      <c r="O5" t="s">
        <v>203</v>
      </c>
      <c r="P5" s="34">
        <v>100000</v>
      </c>
      <c r="Q5" s="34">
        <v>50000</v>
      </c>
      <c r="R5" s="34">
        <v>50000</v>
      </c>
    </row>
    <row r="6" spans="1:18">
      <c r="A6" s="32" t="s">
        <v>11</v>
      </c>
      <c r="B6" t="s">
        <v>97</v>
      </c>
      <c r="C6" s="30" t="s">
        <v>70</v>
      </c>
      <c r="D6" s="30" t="s">
        <v>103</v>
      </c>
      <c r="E6" s="32">
        <v>1</v>
      </c>
      <c r="F6" s="32" t="str">
        <f t="shared" si="2"/>
        <v>szennyvíz bekötőidom csere 2m felett, burkolatban</v>
      </c>
      <c r="G6" s="34">
        <f t="shared" si="3"/>
        <v>85000</v>
      </c>
      <c r="H6" s="34">
        <f t="shared" si="4"/>
        <v>80000</v>
      </c>
      <c r="I6" s="34">
        <f t="shared" si="0"/>
        <v>85000</v>
      </c>
      <c r="J6" s="34">
        <f t="shared" si="1"/>
        <v>80000</v>
      </c>
      <c r="K6" s="34">
        <f t="shared" si="5"/>
        <v>165000</v>
      </c>
      <c r="N6">
        <v>3</v>
      </c>
      <c r="O6" t="s">
        <v>204</v>
      </c>
      <c r="P6" s="34">
        <v>125000</v>
      </c>
      <c r="Q6" s="34">
        <v>65000</v>
      </c>
      <c r="R6" s="34">
        <v>60000</v>
      </c>
    </row>
    <row r="7" spans="1:18">
      <c r="A7" s="32" t="s">
        <v>29</v>
      </c>
      <c r="B7" t="s">
        <v>97</v>
      </c>
      <c r="C7" s="30" t="s">
        <v>68</v>
      </c>
      <c r="D7" s="30" t="s">
        <v>104</v>
      </c>
      <c r="E7" s="32">
        <v>1</v>
      </c>
      <c r="F7" s="32" t="str">
        <f t="shared" si="2"/>
        <v>szennyvíz bekötőidom csere 2m felett, burkolatban</v>
      </c>
      <c r="G7" s="34">
        <f t="shared" si="3"/>
        <v>85000</v>
      </c>
      <c r="H7" s="34">
        <f t="shared" si="4"/>
        <v>80000</v>
      </c>
      <c r="I7" s="34">
        <f t="shared" si="0"/>
        <v>85000</v>
      </c>
      <c r="J7" s="34">
        <f t="shared" si="1"/>
        <v>80000</v>
      </c>
      <c r="K7" s="34">
        <f t="shared" si="5"/>
        <v>165000</v>
      </c>
      <c r="M7">
        <v>12</v>
      </c>
      <c r="N7">
        <v>4</v>
      </c>
      <c r="O7" t="s">
        <v>205</v>
      </c>
      <c r="P7" s="34">
        <v>165000</v>
      </c>
      <c r="Q7" s="34">
        <v>85000</v>
      </c>
      <c r="R7" s="34">
        <v>80000</v>
      </c>
    </row>
    <row r="8" spans="1:18">
      <c r="A8" s="32" t="s">
        <v>12</v>
      </c>
      <c r="B8" t="s">
        <v>97</v>
      </c>
      <c r="C8" s="30" t="s">
        <v>105</v>
      </c>
      <c r="D8" s="30" t="s">
        <v>106</v>
      </c>
      <c r="E8" s="32">
        <v>1</v>
      </c>
      <c r="F8" s="32" t="str">
        <f t="shared" si="2"/>
        <v>szennyvíz bekötőidom csere 2m felett, burkolatban</v>
      </c>
      <c r="G8" s="34">
        <f t="shared" si="3"/>
        <v>85000</v>
      </c>
      <c r="H8" s="34">
        <f t="shared" si="4"/>
        <v>80000</v>
      </c>
      <c r="I8" s="34">
        <f t="shared" si="0"/>
        <v>85000</v>
      </c>
      <c r="J8" s="34">
        <f t="shared" si="1"/>
        <v>80000</v>
      </c>
      <c r="K8" s="34">
        <f t="shared" si="5"/>
        <v>165000</v>
      </c>
      <c r="N8">
        <v>5</v>
      </c>
      <c r="O8" t="s">
        <v>44</v>
      </c>
      <c r="P8" s="34">
        <v>50000</v>
      </c>
      <c r="Q8" s="34">
        <v>20000</v>
      </c>
      <c r="R8" s="34">
        <v>30000</v>
      </c>
    </row>
    <row r="9" spans="1:18">
      <c r="A9" s="32" t="s">
        <v>13</v>
      </c>
      <c r="B9" t="s">
        <v>97</v>
      </c>
      <c r="C9" s="30" t="s">
        <v>107</v>
      </c>
      <c r="D9" s="30" t="s">
        <v>108</v>
      </c>
      <c r="E9" s="32">
        <v>1</v>
      </c>
      <c r="F9" s="32" t="str">
        <f t="shared" si="2"/>
        <v>szennyvíz bekötőidom csere 2m felett, burkolatban</v>
      </c>
      <c r="G9" s="34">
        <f t="shared" si="3"/>
        <v>85000</v>
      </c>
      <c r="H9" s="34">
        <f t="shared" si="4"/>
        <v>80000</v>
      </c>
      <c r="I9" s="34">
        <f t="shared" si="0"/>
        <v>85000</v>
      </c>
      <c r="J9" s="34">
        <f t="shared" si="1"/>
        <v>80000</v>
      </c>
      <c r="K9" s="34">
        <f t="shared" si="5"/>
        <v>165000</v>
      </c>
      <c r="O9" t="s">
        <v>63</v>
      </c>
      <c r="P9" s="34">
        <v>100000</v>
      </c>
      <c r="Q9" s="34">
        <v>50000</v>
      </c>
      <c r="R9" s="34">
        <v>50000</v>
      </c>
    </row>
    <row r="10" spans="1:18" ht="13.5" thickBot="1">
      <c r="A10" s="44" t="s">
        <v>14</v>
      </c>
      <c r="B10" s="35" t="s">
        <v>97</v>
      </c>
      <c r="C10" s="46" t="s">
        <v>109</v>
      </c>
      <c r="D10" s="46" t="s">
        <v>110</v>
      </c>
      <c r="E10" s="44">
        <v>1</v>
      </c>
      <c r="F10" s="44" t="str">
        <f t="shared" si="2"/>
        <v>szennyvíz bekötőidom csere 2m felett, burkolatban</v>
      </c>
      <c r="G10" s="36">
        <f t="shared" si="3"/>
        <v>85000</v>
      </c>
      <c r="H10" s="36">
        <f t="shared" si="4"/>
        <v>80000</v>
      </c>
      <c r="I10" s="36">
        <f t="shared" si="0"/>
        <v>85000</v>
      </c>
      <c r="J10" s="36">
        <f t="shared" si="1"/>
        <v>80000</v>
      </c>
      <c r="K10" s="36">
        <f t="shared" si="5"/>
        <v>165000</v>
      </c>
    </row>
    <row r="11" spans="1:18" ht="16.5">
      <c r="A11" s="42" t="s">
        <v>175</v>
      </c>
      <c r="C11" s="43"/>
      <c r="D11" s="43"/>
      <c r="E11" s="43"/>
      <c r="F11" s="43"/>
      <c r="G11" s="43"/>
      <c r="H11" s="19"/>
      <c r="I11" s="37">
        <f>SUM(I3:I10)</f>
        <v>680000</v>
      </c>
      <c r="J11" s="37">
        <f>SUM(J3:J10)</f>
        <v>640000</v>
      </c>
      <c r="K11" s="37">
        <f>SUM(K3:K10)</f>
        <v>1320000</v>
      </c>
    </row>
  </sheetData>
  <phoneticPr fontId="0" type="noConversion"/>
  <pageMargins left="0.7" right="0.7" top="0.75" bottom="0.75" header="0.3" footer="0.3"/>
  <pageSetup paperSize="9" scale="60" orientation="portrait" r:id="rId1"/>
  <colBreaks count="1" manualBreakCount="1">
    <brk id="11" max="1048575" man="1"/>
  </colBreaks>
  <ignoredErrors>
    <ignoredError sqref="D4 C5:D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R8"/>
  <sheetViews>
    <sheetView view="pageBreakPreview" zoomScale="60" zoomScaleNormal="100" workbookViewId="0">
      <selection activeCell="F14" sqref="F14"/>
    </sheetView>
  </sheetViews>
  <sheetFormatPr defaultRowHeight="12.75"/>
  <cols>
    <col min="1" max="1" width="5.28515625" customWidth="1"/>
    <col min="2" max="2" width="19.85546875" customWidth="1"/>
    <col min="3" max="3" width="10.7109375" bestFit="1" customWidth="1"/>
    <col min="5" max="5" width="7.28515625" bestFit="1" customWidth="1"/>
    <col min="6" max="6" width="40.7109375" bestFit="1" customWidth="1"/>
    <col min="9" max="10" width="9.5703125" bestFit="1" customWidth="1"/>
    <col min="11" max="11" width="9.85546875" bestFit="1" customWidth="1"/>
    <col min="13" max="13" width="4.42578125" customWidth="1"/>
    <col min="14" max="14" width="4.5703125" customWidth="1"/>
    <col min="15" max="15" width="44" bestFit="1" customWidth="1"/>
    <col min="16" max="16" width="9.85546875" bestFit="1" customWidth="1"/>
  </cols>
  <sheetData>
    <row r="1" spans="1:18" ht="17.25" thickBot="1">
      <c r="A1" s="25" t="s">
        <v>0</v>
      </c>
      <c r="B1" s="16" t="s">
        <v>2</v>
      </c>
      <c r="C1" s="15" t="s">
        <v>59</v>
      </c>
      <c r="D1" s="15" t="s">
        <v>60</v>
      </c>
      <c r="E1" s="15" t="s">
        <v>3</v>
      </c>
      <c r="F1" s="15"/>
      <c r="G1" s="17" t="s">
        <v>4</v>
      </c>
      <c r="H1" s="17" t="s">
        <v>5</v>
      </c>
      <c r="I1" s="17" t="s">
        <v>6</v>
      </c>
      <c r="J1" s="17" t="s">
        <v>7</v>
      </c>
      <c r="K1" s="17" t="s">
        <v>1</v>
      </c>
    </row>
    <row r="2" spans="1:18" ht="16.5">
      <c r="A2" s="21" t="s">
        <v>92</v>
      </c>
      <c r="B2" s="22"/>
      <c r="C2" s="22"/>
      <c r="D2" s="22"/>
      <c r="E2" s="22"/>
      <c r="F2" s="22"/>
      <c r="G2" s="22"/>
      <c r="H2" s="18"/>
      <c r="I2" s="18"/>
      <c r="J2" s="18"/>
      <c r="K2" s="18"/>
    </row>
    <row r="3" spans="1:18" ht="13.5" thickBot="1">
      <c r="A3" s="44" t="s">
        <v>9</v>
      </c>
      <c r="B3" s="35" t="s">
        <v>111</v>
      </c>
      <c r="C3" s="46" t="s">
        <v>94</v>
      </c>
      <c r="D3" s="46" t="s">
        <v>95</v>
      </c>
      <c r="E3" s="51">
        <v>1</v>
      </c>
      <c r="F3" s="51" t="str">
        <f>O4</f>
        <v>szennyvíz bekötőidom csere 2m felett, zöldben</v>
      </c>
      <c r="G3" s="36">
        <f>$Q$4</f>
        <v>50000</v>
      </c>
      <c r="H3" s="36">
        <f>$R$4</f>
        <v>50000</v>
      </c>
      <c r="I3" s="36">
        <f>E3*G3</f>
        <v>50000</v>
      </c>
      <c r="J3" s="36">
        <f>E3*H3</f>
        <v>50000</v>
      </c>
      <c r="K3" s="36">
        <f>I3+J3</f>
        <v>100000</v>
      </c>
      <c r="M3">
        <v>5</v>
      </c>
      <c r="N3">
        <v>1</v>
      </c>
      <c r="O3" t="s">
        <v>202</v>
      </c>
      <c r="P3" s="34">
        <v>85000</v>
      </c>
      <c r="Q3" s="34">
        <v>45000</v>
      </c>
      <c r="R3" s="34">
        <v>40000</v>
      </c>
    </row>
    <row r="4" spans="1:18" ht="16.5">
      <c r="A4" s="42" t="s">
        <v>93</v>
      </c>
      <c r="C4" s="43"/>
      <c r="D4" s="43"/>
      <c r="E4" s="43"/>
      <c r="F4" s="43"/>
      <c r="G4" s="43"/>
      <c r="H4" s="19"/>
      <c r="I4" s="37">
        <f>SUM(I3:I3)</f>
        <v>50000</v>
      </c>
      <c r="J4" s="37">
        <f>SUM(J3:J3)</f>
        <v>50000</v>
      </c>
      <c r="K4" s="37">
        <f>SUM(K3:K3)</f>
        <v>100000</v>
      </c>
      <c r="M4">
        <v>8</v>
      </c>
      <c r="N4">
        <v>2</v>
      </c>
      <c r="O4" t="s">
        <v>203</v>
      </c>
      <c r="P4" s="34">
        <v>100000</v>
      </c>
      <c r="Q4" s="34">
        <v>50000</v>
      </c>
      <c r="R4" s="34">
        <v>50000</v>
      </c>
    </row>
    <row r="5" spans="1:18">
      <c r="A5" s="32"/>
      <c r="C5" s="30"/>
      <c r="D5" s="31"/>
      <c r="G5" s="34"/>
      <c r="H5" s="34"/>
      <c r="I5" s="34"/>
      <c r="J5" s="34"/>
      <c r="K5" s="34"/>
      <c r="N5">
        <v>3</v>
      </c>
      <c r="O5" t="s">
        <v>204</v>
      </c>
      <c r="P5" s="34">
        <v>125000</v>
      </c>
      <c r="Q5" s="34">
        <v>65000</v>
      </c>
      <c r="R5" s="34">
        <v>60000</v>
      </c>
    </row>
    <row r="6" spans="1:18">
      <c r="A6" s="32"/>
      <c r="B6" s="38"/>
      <c r="C6" s="39"/>
      <c r="D6" s="40"/>
      <c r="E6" s="38"/>
      <c r="F6" s="38"/>
      <c r="G6" s="41"/>
      <c r="H6" s="41"/>
      <c r="I6" s="41"/>
      <c r="J6" s="41"/>
      <c r="K6" s="41"/>
      <c r="M6">
        <v>12</v>
      </c>
      <c r="N6">
        <v>4</v>
      </c>
      <c r="O6" t="s">
        <v>205</v>
      </c>
      <c r="P6" s="34">
        <v>165000</v>
      </c>
      <c r="Q6" s="34">
        <v>85000</v>
      </c>
      <c r="R6" s="34">
        <v>80000</v>
      </c>
    </row>
    <row r="7" spans="1:18">
      <c r="B7" s="38"/>
      <c r="C7" s="38"/>
      <c r="D7" s="38"/>
      <c r="E7" s="38"/>
      <c r="F7" s="38"/>
      <c r="G7" s="38"/>
      <c r="H7" s="38"/>
      <c r="I7" s="38"/>
      <c r="J7" s="38"/>
      <c r="K7" s="38"/>
      <c r="N7">
        <v>5</v>
      </c>
      <c r="O7" t="s">
        <v>44</v>
      </c>
      <c r="P7" s="34">
        <v>50000</v>
      </c>
      <c r="Q7" s="34">
        <v>20000</v>
      </c>
      <c r="R7" s="34">
        <v>30000</v>
      </c>
    </row>
    <row r="8" spans="1:18">
      <c r="O8" t="s">
        <v>63</v>
      </c>
      <c r="P8" s="34">
        <v>100000</v>
      </c>
      <c r="Q8" s="34">
        <v>50000</v>
      </c>
      <c r="R8" s="34">
        <v>50000</v>
      </c>
    </row>
  </sheetData>
  <phoneticPr fontId="0" type="noConversion"/>
  <pageMargins left="0.7" right="0.7" top="0.75" bottom="0.75" header="0.3" footer="0.3"/>
  <pageSetup paperSize="9" scale="62" orientation="portrait" r:id="rId1"/>
  <colBreaks count="1" manualBreakCount="1">
    <brk id="11" max="7" man="1"/>
  </colBreaks>
  <ignoredErrors>
    <ignoredError sqref="C3:D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R38"/>
  <sheetViews>
    <sheetView view="pageBreakPreview" topLeftCell="E1" zoomScale="60" zoomScaleNormal="100" workbookViewId="0">
      <selection activeCell="O26" sqref="O26"/>
    </sheetView>
  </sheetViews>
  <sheetFormatPr defaultRowHeight="12.75"/>
  <cols>
    <col min="1" max="1" width="5.28515625" customWidth="1"/>
    <col min="2" max="2" width="19.85546875" customWidth="1"/>
    <col min="3" max="3" width="10.7109375" bestFit="1" customWidth="1"/>
    <col min="5" max="5" width="7.28515625" bestFit="1" customWidth="1"/>
    <col min="6" max="6" width="44" bestFit="1" customWidth="1"/>
    <col min="9" max="10" width="11.42578125" bestFit="1" customWidth="1"/>
    <col min="11" max="11" width="12" bestFit="1" customWidth="1"/>
    <col min="13" max="13" width="5.28515625" customWidth="1"/>
    <col min="14" max="14" width="5.42578125" customWidth="1"/>
    <col min="15" max="15" width="44" bestFit="1" customWidth="1"/>
    <col min="16" max="16" width="9.85546875" bestFit="1" customWidth="1"/>
  </cols>
  <sheetData>
    <row r="1" spans="1:18" ht="17.25" thickBot="1">
      <c r="A1" s="25" t="s">
        <v>0</v>
      </c>
      <c r="B1" s="16" t="s">
        <v>2</v>
      </c>
      <c r="C1" s="15" t="s">
        <v>59</v>
      </c>
      <c r="D1" s="15" t="s">
        <v>60</v>
      </c>
      <c r="E1" s="15" t="s">
        <v>3</v>
      </c>
      <c r="F1" s="15"/>
      <c r="G1" s="17" t="s">
        <v>4</v>
      </c>
      <c r="H1" s="17" t="s">
        <v>5</v>
      </c>
      <c r="I1" s="17" t="s">
        <v>6</v>
      </c>
      <c r="J1" s="17" t="s">
        <v>7</v>
      </c>
      <c r="K1" s="17" t="s">
        <v>1</v>
      </c>
    </row>
    <row r="2" spans="1:18" ht="16.5">
      <c r="A2" s="21" t="s">
        <v>72</v>
      </c>
      <c r="B2" s="22"/>
      <c r="C2" s="22"/>
      <c r="D2" s="22"/>
      <c r="E2" s="22"/>
      <c r="F2" s="22"/>
      <c r="G2" s="22"/>
      <c r="H2" s="18"/>
      <c r="I2" s="18"/>
      <c r="J2" s="18"/>
      <c r="K2" s="18"/>
    </row>
    <row r="3" spans="1:18">
      <c r="A3" s="32" t="s">
        <v>8</v>
      </c>
      <c r="B3" t="s">
        <v>74</v>
      </c>
      <c r="C3" s="30" t="s">
        <v>112</v>
      </c>
      <c r="D3" s="30" t="s">
        <v>113</v>
      </c>
      <c r="E3" s="32">
        <v>1</v>
      </c>
      <c r="F3" t="str">
        <f>O$7</f>
        <v>szennyvíz bekötőidom csere 2m felett, burkolatban</v>
      </c>
      <c r="G3" s="34">
        <f>$Q$7</f>
        <v>85000</v>
      </c>
      <c r="H3" s="34">
        <f>$R$7</f>
        <v>80000</v>
      </c>
      <c r="I3" s="34">
        <f t="shared" ref="I3:I37" si="0">E3*G3</f>
        <v>85000</v>
      </c>
      <c r="J3" s="34">
        <f t="shared" ref="J3:J37" si="1">E3*H3</f>
        <v>80000</v>
      </c>
      <c r="K3" s="34">
        <f>I3+J3</f>
        <v>165000</v>
      </c>
      <c r="N3">
        <v>0</v>
      </c>
      <c r="O3" t="str">
        <f>""</f>
        <v/>
      </c>
      <c r="P3" t="str">
        <f>""</f>
        <v/>
      </c>
      <c r="Q3" s="33" t="s">
        <v>61</v>
      </c>
      <c r="R3" s="33" t="s">
        <v>62</v>
      </c>
    </row>
    <row r="4" spans="1:18">
      <c r="A4" s="32" t="s">
        <v>9</v>
      </c>
      <c r="B4" t="s">
        <v>74</v>
      </c>
      <c r="C4" s="30" t="s">
        <v>114</v>
      </c>
      <c r="D4" s="30" t="s">
        <v>115</v>
      </c>
      <c r="E4" s="32">
        <v>1</v>
      </c>
      <c r="F4" t="str">
        <f t="shared" ref="F4:F28" si="2">O$7</f>
        <v>szennyvíz bekötőidom csere 2m felett, burkolatban</v>
      </c>
      <c r="G4" s="34">
        <f t="shared" ref="G4:G28" si="3">$Q$7</f>
        <v>85000</v>
      </c>
      <c r="H4" s="34">
        <f t="shared" ref="H4:H28" si="4">$R$7</f>
        <v>80000</v>
      </c>
      <c r="I4" s="34">
        <f t="shared" si="0"/>
        <v>85000</v>
      </c>
      <c r="J4" s="34">
        <f t="shared" si="1"/>
        <v>80000</v>
      </c>
      <c r="K4" s="34">
        <f t="shared" ref="K4:K37" si="5">I4+J4</f>
        <v>165000</v>
      </c>
      <c r="N4">
        <v>1</v>
      </c>
      <c r="O4" t="s">
        <v>202</v>
      </c>
      <c r="P4" s="34">
        <v>85000</v>
      </c>
      <c r="Q4" s="34">
        <v>45000</v>
      </c>
      <c r="R4" s="34">
        <v>40000</v>
      </c>
    </row>
    <row r="5" spans="1:18">
      <c r="A5" s="32" t="s">
        <v>10</v>
      </c>
      <c r="B5" t="s">
        <v>74</v>
      </c>
      <c r="C5" s="30" t="s">
        <v>116</v>
      </c>
      <c r="D5" s="30" t="s">
        <v>117</v>
      </c>
      <c r="E5" s="32">
        <v>1</v>
      </c>
      <c r="F5" t="str">
        <f t="shared" si="2"/>
        <v>szennyvíz bekötőidom csere 2m felett, burkolatban</v>
      </c>
      <c r="G5" s="34">
        <f t="shared" si="3"/>
        <v>85000</v>
      </c>
      <c r="H5" s="34">
        <f t="shared" si="4"/>
        <v>80000</v>
      </c>
      <c r="I5" s="34">
        <f t="shared" si="0"/>
        <v>85000</v>
      </c>
      <c r="J5" s="34">
        <f t="shared" si="1"/>
        <v>80000</v>
      </c>
      <c r="K5" s="34">
        <f t="shared" si="5"/>
        <v>165000</v>
      </c>
      <c r="N5">
        <v>2</v>
      </c>
      <c r="O5" t="s">
        <v>203</v>
      </c>
      <c r="P5" s="34">
        <v>100000</v>
      </c>
      <c r="Q5" s="34">
        <v>50000</v>
      </c>
      <c r="R5" s="34">
        <v>50000</v>
      </c>
    </row>
    <row r="6" spans="1:18">
      <c r="A6" s="32" t="s">
        <v>11</v>
      </c>
      <c r="B6" t="s">
        <v>74</v>
      </c>
      <c r="C6" s="30" t="s">
        <v>118</v>
      </c>
      <c r="D6" s="30" t="s">
        <v>119</v>
      </c>
      <c r="E6" s="32">
        <v>1</v>
      </c>
      <c r="F6" t="str">
        <f t="shared" si="2"/>
        <v>szennyvíz bekötőidom csere 2m felett, burkolatban</v>
      </c>
      <c r="G6" s="34">
        <f t="shared" si="3"/>
        <v>85000</v>
      </c>
      <c r="H6" s="34">
        <f t="shared" si="4"/>
        <v>80000</v>
      </c>
      <c r="I6" s="34">
        <f t="shared" si="0"/>
        <v>85000</v>
      </c>
      <c r="J6" s="34">
        <f t="shared" si="1"/>
        <v>80000</v>
      </c>
      <c r="K6" s="34">
        <f t="shared" si="5"/>
        <v>165000</v>
      </c>
      <c r="N6">
        <v>3</v>
      </c>
      <c r="O6" t="s">
        <v>204</v>
      </c>
      <c r="P6" s="34">
        <v>125000</v>
      </c>
      <c r="Q6" s="34">
        <v>65000</v>
      </c>
      <c r="R6" s="34">
        <v>60000</v>
      </c>
    </row>
    <row r="7" spans="1:18">
      <c r="A7" s="32" t="s">
        <v>29</v>
      </c>
      <c r="B7" t="s">
        <v>74</v>
      </c>
      <c r="C7" s="30" t="s">
        <v>120</v>
      </c>
      <c r="D7" s="30" t="s">
        <v>121</v>
      </c>
      <c r="E7" s="32">
        <v>1</v>
      </c>
      <c r="F7" t="str">
        <f t="shared" si="2"/>
        <v>szennyvíz bekötőidom csere 2m felett, burkolatban</v>
      </c>
      <c r="G7" s="34">
        <f t="shared" si="3"/>
        <v>85000</v>
      </c>
      <c r="H7" s="34">
        <f t="shared" si="4"/>
        <v>80000</v>
      </c>
      <c r="I7" s="34">
        <f t="shared" si="0"/>
        <v>85000</v>
      </c>
      <c r="J7" s="34">
        <f t="shared" si="1"/>
        <v>80000</v>
      </c>
      <c r="K7" s="34">
        <f t="shared" si="5"/>
        <v>165000</v>
      </c>
      <c r="N7">
        <v>4</v>
      </c>
      <c r="O7" t="s">
        <v>205</v>
      </c>
      <c r="P7" s="34">
        <v>165000</v>
      </c>
      <c r="Q7" s="34">
        <v>85000</v>
      </c>
      <c r="R7" s="34">
        <v>80000</v>
      </c>
    </row>
    <row r="8" spans="1:18">
      <c r="A8" s="32" t="s">
        <v>12</v>
      </c>
      <c r="B8" t="s">
        <v>74</v>
      </c>
      <c r="C8" s="30" t="s">
        <v>122</v>
      </c>
      <c r="D8" s="30" t="s">
        <v>123</v>
      </c>
      <c r="E8" s="32">
        <v>1</v>
      </c>
      <c r="F8" t="str">
        <f t="shared" si="2"/>
        <v>szennyvíz bekötőidom csere 2m felett, burkolatban</v>
      </c>
      <c r="G8" s="34">
        <f t="shared" si="3"/>
        <v>85000</v>
      </c>
      <c r="H8" s="34">
        <f t="shared" si="4"/>
        <v>80000</v>
      </c>
      <c r="I8" s="34">
        <f t="shared" si="0"/>
        <v>85000</v>
      </c>
      <c r="J8" s="34">
        <f t="shared" si="1"/>
        <v>80000</v>
      </c>
      <c r="K8" s="34">
        <f t="shared" si="5"/>
        <v>165000</v>
      </c>
      <c r="N8">
        <v>5</v>
      </c>
      <c r="O8" t="s">
        <v>44</v>
      </c>
      <c r="P8" s="34">
        <v>50000</v>
      </c>
      <c r="Q8" s="34">
        <v>20000</v>
      </c>
      <c r="R8" s="34">
        <v>30000</v>
      </c>
    </row>
    <row r="9" spans="1:18">
      <c r="A9" s="32" t="s">
        <v>13</v>
      </c>
      <c r="B9" t="s">
        <v>74</v>
      </c>
      <c r="C9" s="30" t="s">
        <v>124</v>
      </c>
      <c r="D9" s="30" t="s">
        <v>125</v>
      </c>
      <c r="E9" s="32">
        <v>1</v>
      </c>
      <c r="F9" t="str">
        <f t="shared" si="2"/>
        <v>szennyvíz bekötőidom csere 2m felett, burkolatban</v>
      </c>
      <c r="G9" s="34">
        <f t="shared" si="3"/>
        <v>85000</v>
      </c>
      <c r="H9" s="34">
        <f t="shared" si="4"/>
        <v>80000</v>
      </c>
      <c r="I9" s="34">
        <f t="shared" si="0"/>
        <v>85000</v>
      </c>
      <c r="J9" s="34">
        <f t="shared" si="1"/>
        <v>80000</v>
      </c>
      <c r="K9" s="34">
        <f t="shared" si="5"/>
        <v>165000</v>
      </c>
      <c r="O9" t="s">
        <v>63</v>
      </c>
      <c r="P9" s="34">
        <v>100000</v>
      </c>
      <c r="Q9" s="34">
        <v>50000</v>
      </c>
      <c r="R9" s="34">
        <v>50000</v>
      </c>
    </row>
    <row r="10" spans="1:18">
      <c r="A10" s="32" t="s">
        <v>14</v>
      </c>
      <c r="B10" t="s">
        <v>74</v>
      </c>
      <c r="C10" s="30" t="s">
        <v>126</v>
      </c>
      <c r="D10" s="30" t="s">
        <v>127</v>
      </c>
      <c r="E10" s="32">
        <v>1</v>
      </c>
      <c r="F10" t="str">
        <f t="shared" si="2"/>
        <v>szennyvíz bekötőidom csere 2m felett, burkolatban</v>
      </c>
      <c r="G10" s="34">
        <f t="shared" si="3"/>
        <v>85000</v>
      </c>
      <c r="H10" s="34">
        <f t="shared" si="4"/>
        <v>80000</v>
      </c>
      <c r="I10" s="34">
        <f t="shared" si="0"/>
        <v>85000</v>
      </c>
      <c r="J10" s="34">
        <f t="shared" si="1"/>
        <v>80000</v>
      </c>
      <c r="K10" s="34">
        <f t="shared" si="5"/>
        <v>165000</v>
      </c>
      <c r="O10" t="s">
        <v>209</v>
      </c>
      <c r="P10" s="34">
        <v>25000</v>
      </c>
      <c r="Q10" s="34"/>
      <c r="R10" s="34"/>
    </row>
    <row r="11" spans="1:18">
      <c r="A11" s="32" t="s">
        <v>15</v>
      </c>
      <c r="B11" t="s">
        <v>74</v>
      </c>
      <c r="C11" s="30" t="s">
        <v>128</v>
      </c>
      <c r="D11" s="30" t="s">
        <v>129</v>
      </c>
      <c r="E11" s="32">
        <v>1</v>
      </c>
      <c r="F11" t="str">
        <f t="shared" si="2"/>
        <v>szennyvíz bekötőidom csere 2m felett, burkolatban</v>
      </c>
      <c r="G11" s="34">
        <f t="shared" si="3"/>
        <v>85000</v>
      </c>
      <c r="H11" s="34">
        <f t="shared" si="4"/>
        <v>80000</v>
      </c>
      <c r="I11" s="34">
        <f t="shared" si="0"/>
        <v>85000</v>
      </c>
      <c r="J11" s="34">
        <f t="shared" si="1"/>
        <v>80000</v>
      </c>
      <c r="K11" s="34">
        <f t="shared" si="5"/>
        <v>165000</v>
      </c>
      <c r="O11" t="s">
        <v>210</v>
      </c>
      <c r="P11" s="34">
        <v>75000</v>
      </c>
      <c r="Q11" s="34"/>
      <c r="R11" s="34"/>
    </row>
    <row r="12" spans="1:18">
      <c r="A12" s="32" t="s">
        <v>16</v>
      </c>
      <c r="B12" t="s">
        <v>74</v>
      </c>
      <c r="C12" s="30" t="s">
        <v>130</v>
      </c>
      <c r="D12" s="30" t="s">
        <v>131</v>
      </c>
      <c r="E12" s="32">
        <v>1</v>
      </c>
      <c r="F12" t="str">
        <f t="shared" si="2"/>
        <v>szennyvíz bekötőidom csere 2m felett, burkolatban</v>
      </c>
      <c r="G12" s="34">
        <f t="shared" si="3"/>
        <v>85000</v>
      </c>
      <c r="H12" s="34">
        <f t="shared" si="4"/>
        <v>80000</v>
      </c>
      <c r="I12" s="34">
        <f t="shared" si="0"/>
        <v>85000</v>
      </c>
      <c r="J12" s="34">
        <f t="shared" si="1"/>
        <v>80000</v>
      </c>
      <c r="K12" s="34">
        <f t="shared" si="5"/>
        <v>165000</v>
      </c>
      <c r="P12" s="34"/>
      <c r="Q12" s="34"/>
      <c r="R12" s="34"/>
    </row>
    <row r="13" spans="1:18">
      <c r="A13" s="32" t="s">
        <v>18</v>
      </c>
      <c r="B13" t="s">
        <v>74</v>
      </c>
      <c r="C13" s="30" t="s">
        <v>132</v>
      </c>
      <c r="D13" s="30" t="s">
        <v>133</v>
      </c>
      <c r="E13" s="32">
        <v>1</v>
      </c>
      <c r="F13" t="str">
        <f t="shared" si="2"/>
        <v>szennyvíz bekötőidom csere 2m felett, burkolatban</v>
      </c>
      <c r="G13" s="34">
        <f t="shared" si="3"/>
        <v>85000</v>
      </c>
      <c r="H13" s="34">
        <f t="shared" si="4"/>
        <v>80000</v>
      </c>
      <c r="I13" s="34">
        <f t="shared" si="0"/>
        <v>85000</v>
      </c>
      <c r="J13" s="34">
        <f t="shared" si="1"/>
        <v>80000</v>
      </c>
      <c r="K13" s="34">
        <f t="shared" si="5"/>
        <v>165000</v>
      </c>
      <c r="P13" s="34"/>
      <c r="Q13" s="34"/>
      <c r="R13" s="34"/>
    </row>
    <row r="14" spans="1:18">
      <c r="A14" s="32" t="s">
        <v>19</v>
      </c>
      <c r="B14" t="s">
        <v>74</v>
      </c>
      <c r="C14" s="30" t="s">
        <v>94</v>
      </c>
      <c r="D14" s="30" t="s">
        <v>134</v>
      </c>
      <c r="E14" s="32">
        <v>1</v>
      </c>
      <c r="F14" t="str">
        <f t="shared" si="2"/>
        <v>szennyvíz bekötőidom csere 2m felett, burkolatban</v>
      </c>
      <c r="G14" s="34">
        <f t="shared" si="3"/>
        <v>85000</v>
      </c>
      <c r="H14" s="34">
        <f t="shared" si="4"/>
        <v>80000</v>
      </c>
      <c r="I14" s="34">
        <f t="shared" si="0"/>
        <v>85000</v>
      </c>
      <c r="J14" s="34">
        <f t="shared" si="1"/>
        <v>80000</v>
      </c>
      <c r="K14" s="34">
        <f t="shared" si="5"/>
        <v>165000</v>
      </c>
      <c r="P14" s="34"/>
      <c r="Q14" s="34"/>
      <c r="R14" s="34"/>
    </row>
    <row r="15" spans="1:18">
      <c r="A15" s="32" t="s">
        <v>20</v>
      </c>
      <c r="B15" t="s">
        <v>74</v>
      </c>
      <c r="C15" s="30" t="s">
        <v>135</v>
      </c>
      <c r="D15" s="30" t="s">
        <v>136</v>
      </c>
      <c r="E15" s="32">
        <v>1</v>
      </c>
      <c r="F15" t="str">
        <f t="shared" si="2"/>
        <v>szennyvíz bekötőidom csere 2m felett, burkolatban</v>
      </c>
      <c r="G15" s="34">
        <f t="shared" si="3"/>
        <v>85000</v>
      </c>
      <c r="H15" s="34">
        <f t="shared" si="4"/>
        <v>80000</v>
      </c>
      <c r="I15" s="34">
        <f t="shared" si="0"/>
        <v>85000</v>
      </c>
      <c r="J15" s="34">
        <f t="shared" si="1"/>
        <v>80000</v>
      </c>
      <c r="K15" s="34">
        <f t="shared" si="5"/>
        <v>165000</v>
      </c>
      <c r="P15" s="34"/>
      <c r="Q15" s="34"/>
      <c r="R15" s="34"/>
    </row>
    <row r="16" spans="1:18">
      <c r="A16" s="32" t="s">
        <v>21</v>
      </c>
      <c r="B16" t="s">
        <v>74</v>
      </c>
      <c r="C16" s="30" t="s">
        <v>137</v>
      </c>
      <c r="D16" s="30" t="s">
        <v>138</v>
      </c>
      <c r="E16" s="32">
        <v>1</v>
      </c>
      <c r="F16" t="str">
        <f t="shared" si="2"/>
        <v>szennyvíz bekötőidom csere 2m felett, burkolatban</v>
      </c>
      <c r="G16" s="34">
        <f t="shared" si="3"/>
        <v>85000</v>
      </c>
      <c r="H16" s="34">
        <f t="shared" si="4"/>
        <v>80000</v>
      </c>
      <c r="I16" s="34">
        <f t="shared" si="0"/>
        <v>85000</v>
      </c>
      <c r="J16" s="34">
        <f t="shared" si="1"/>
        <v>80000</v>
      </c>
      <c r="K16" s="34">
        <f t="shared" si="5"/>
        <v>165000</v>
      </c>
      <c r="P16" s="34"/>
      <c r="Q16" s="34"/>
      <c r="R16" s="34"/>
    </row>
    <row r="17" spans="1:18">
      <c r="A17" s="32" t="s">
        <v>22</v>
      </c>
      <c r="B17" t="s">
        <v>74</v>
      </c>
      <c r="C17" s="30" t="s">
        <v>139</v>
      </c>
      <c r="D17" s="30" t="s">
        <v>140</v>
      </c>
      <c r="E17" s="32">
        <v>1</v>
      </c>
      <c r="F17" t="str">
        <f t="shared" si="2"/>
        <v>szennyvíz bekötőidom csere 2m felett, burkolatban</v>
      </c>
      <c r="G17" s="34">
        <f t="shared" si="3"/>
        <v>85000</v>
      </c>
      <c r="H17" s="34">
        <f t="shared" si="4"/>
        <v>80000</v>
      </c>
      <c r="I17" s="34">
        <f t="shared" si="0"/>
        <v>85000</v>
      </c>
      <c r="J17" s="34">
        <f t="shared" si="1"/>
        <v>80000</v>
      </c>
      <c r="K17" s="34">
        <f t="shared" si="5"/>
        <v>165000</v>
      </c>
      <c r="P17" s="34"/>
      <c r="Q17" s="34"/>
      <c r="R17" s="34"/>
    </row>
    <row r="18" spans="1:18">
      <c r="A18" s="32" t="s">
        <v>23</v>
      </c>
      <c r="B18" t="s">
        <v>74</v>
      </c>
      <c r="C18" s="30" t="s">
        <v>141</v>
      </c>
      <c r="D18" s="30" t="s">
        <v>142</v>
      </c>
      <c r="E18" s="32">
        <v>1</v>
      </c>
      <c r="F18" t="str">
        <f t="shared" si="2"/>
        <v>szennyvíz bekötőidom csere 2m felett, burkolatban</v>
      </c>
      <c r="G18" s="34">
        <f t="shared" si="3"/>
        <v>85000</v>
      </c>
      <c r="H18" s="34">
        <f t="shared" si="4"/>
        <v>80000</v>
      </c>
      <c r="I18" s="34">
        <f t="shared" si="0"/>
        <v>85000</v>
      </c>
      <c r="J18" s="34">
        <f t="shared" si="1"/>
        <v>80000</v>
      </c>
      <c r="K18" s="34">
        <f t="shared" si="5"/>
        <v>165000</v>
      </c>
      <c r="P18" s="34"/>
      <c r="Q18" s="34"/>
      <c r="R18" s="34"/>
    </row>
    <row r="19" spans="1:18">
      <c r="A19" s="32" t="s">
        <v>24</v>
      </c>
      <c r="B19" t="s">
        <v>74</v>
      </c>
      <c r="C19" s="30" t="s">
        <v>143</v>
      </c>
      <c r="D19" s="30" t="s">
        <v>144</v>
      </c>
      <c r="E19" s="32">
        <v>1</v>
      </c>
      <c r="F19" t="str">
        <f t="shared" si="2"/>
        <v>szennyvíz bekötőidom csere 2m felett, burkolatban</v>
      </c>
      <c r="G19" s="34">
        <f t="shared" si="3"/>
        <v>85000</v>
      </c>
      <c r="H19" s="34">
        <f t="shared" si="4"/>
        <v>80000</v>
      </c>
      <c r="I19" s="34">
        <f t="shared" si="0"/>
        <v>85000</v>
      </c>
      <c r="J19" s="34">
        <f t="shared" si="1"/>
        <v>80000</v>
      </c>
      <c r="K19" s="34">
        <f t="shared" si="5"/>
        <v>165000</v>
      </c>
      <c r="P19" s="34"/>
      <c r="Q19" s="34"/>
      <c r="R19" s="34"/>
    </row>
    <row r="20" spans="1:18">
      <c r="A20" s="32" t="s">
        <v>25</v>
      </c>
      <c r="B20" t="s">
        <v>74</v>
      </c>
      <c r="C20" s="30" t="s">
        <v>145</v>
      </c>
      <c r="D20" s="30" t="s">
        <v>146</v>
      </c>
      <c r="E20" s="32">
        <v>1</v>
      </c>
      <c r="F20" t="str">
        <f t="shared" si="2"/>
        <v>szennyvíz bekötőidom csere 2m felett, burkolatban</v>
      </c>
      <c r="G20" s="34">
        <f t="shared" si="3"/>
        <v>85000</v>
      </c>
      <c r="H20" s="34">
        <f t="shared" si="4"/>
        <v>80000</v>
      </c>
      <c r="I20" s="34">
        <f t="shared" si="0"/>
        <v>85000</v>
      </c>
      <c r="J20" s="34">
        <f t="shared" si="1"/>
        <v>80000</v>
      </c>
      <c r="K20" s="34">
        <f t="shared" si="5"/>
        <v>165000</v>
      </c>
      <c r="P20" s="34"/>
      <c r="Q20" s="34"/>
      <c r="R20" s="34"/>
    </row>
    <row r="21" spans="1:18">
      <c r="A21" s="32" t="s">
        <v>30</v>
      </c>
      <c r="B21" t="s">
        <v>74</v>
      </c>
      <c r="C21" s="30" t="s">
        <v>147</v>
      </c>
      <c r="D21" s="30" t="s">
        <v>148</v>
      </c>
      <c r="E21" s="32">
        <v>1</v>
      </c>
      <c r="F21" t="str">
        <f t="shared" si="2"/>
        <v>szennyvíz bekötőidom csere 2m felett, burkolatban</v>
      </c>
      <c r="G21" s="34">
        <f t="shared" si="3"/>
        <v>85000</v>
      </c>
      <c r="H21" s="34">
        <f t="shared" si="4"/>
        <v>80000</v>
      </c>
      <c r="I21" s="34">
        <f t="shared" si="0"/>
        <v>85000</v>
      </c>
      <c r="J21" s="34">
        <f t="shared" si="1"/>
        <v>80000</v>
      </c>
      <c r="K21" s="34">
        <f t="shared" si="5"/>
        <v>165000</v>
      </c>
      <c r="P21" s="34"/>
      <c r="Q21" s="34"/>
      <c r="R21" s="34"/>
    </row>
    <row r="22" spans="1:18">
      <c r="A22" s="32" t="s">
        <v>26</v>
      </c>
      <c r="B22" t="s">
        <v>74</v>
      </c>
      <c r="C22" s="30" t="s">
        <v>149</v>
      </c>
      <c r="D22" s="30" t="s">
        <v>150</v>
      </c>
      <c r="E22" s="32">
        <v>1</v>
      </c>
      <c r="F22" t="str">
        <f t="shared" si="2"/>
        <v>szennyvíz bekötőidom csere 2m felett, burkolatban</v>
      </c>
      <c r="G22" s="34">
        <f t="shared" si="3"/>
        <v>85000</v>
      </c>
      <c r="H22" s="34">
        <f t="shared" si="4"/>
        <v>80000</v>
      </c>
      <c r="I22" s="34">
        <f t="shared" si="0"/>
        <v>85000</v>
      </c>
      <c r="J22" s="34">
        <f t="shared" si="1"/>
        <v>80000</v>
      </c>
      <c r="K22" s="34">
        <f t="shared" si="5"/>
        <v>165000</v>
      </c>
      <c r="P22" s="34"/>
      <c r="Q22" s="34"/>
      <c r="R22" s="34"/>
    </row>
    <row r="23" spans="1:18">
      <c r="A23" s="32" t="s">
        <v>27</v>
      </c>
      <c r="B23" t="s">
        <v>74</v>
      </c>
      <c r="C23" s="30" t="s">
        <v>151</v>
      </c>
      <c r="D23" s="30" t="s">
        <v>152</v>
      </c>
      <c r="E23" s="32">
        <v>1</v>
      </c>
      <c r="F23" t="str">
        <f t="shared" si="2"/>
        <v>szennyvíz bekötőidom csere 2m felett, burkolatban</v>
      </c>
      <c r="G23" s="34">
        <f t="shared" si="3"/>
        <v>85000</v>
      </c>
      <c r="H23" s="34">
        <f t="shared" si="4"/>
        <v>80000</v>
      </c>
      <c r="I23" s="34">
        <f t="shared" si="0"/>
        <v>85000</v>
      </c>
      <c r="J23" s="34">
        <f t="shared" si="1"/>
        <v>80000</v>
      </c>
      <c r="K23" s="34">
        <f t="shared" si="5"/>
        <v>165000</v>
      </c>
      <c r="M23" s="60">
        <v>90</v>
      </c>
      <c r="P23" s="34"/>
      <c r="Q23" s="34"/>
      <c r="R23" s="34"/>
    </row>
    <row r="24" spans="1:18">
      <c r="A24" s="32" t="s">
        <v>28</v>
      </c>
      <c r="B24" t="s">
        <v>74</v>
      </c>
      <c r="C24" s="30" t="s">
        <v>153</v>
      </c>
      <c r="D24" s="30" t="s">
        <v>154</v>
      </c>
      <c r="E24" s="32">
        <v>1</v>
      </c>
      <c r="F24" t="str">
        <f t="shared" si="2"/>
        <v>szennyvíz bekötőidom csere 2m felett, burkolatban</v>
      </c>
      <c r="G24" s="34">
        <f t="shared" si="3"/>
        <v>85000</v>
      </c>
      <c r="H24" s="34">
        <f t="shared" si="4"/>
        <v>80000</v>
      </c>
      <c r="I24" s="34">
        <f t="shared" si="0"/>
        <v>85000</v>
      </c>
      <c r="J24" s="34">
        <f t="shared" si="1"/>
        <v>80000</v>
      </c>
      <c r="K24" s="34">
        <f t="shared" si="5"/>
        <v>165000</v>
      </c>
      <c r="P24" s="34"/>
      <c r="Q24" s="34"/>
      <c r="R24" s="34"/>
    </row>
    <row r="25" spans="1:18">
      <c r="A25" s="32" t="s">
        <v>31</v>
      </c>
      <c r="B25" t="s">
        <v>74</v>
      </c>
      <c r="C25" s="30" t="s">
        <v>155</v>
      </c>
      <c r="D25" s="30" t="s">
        <v>156</v>
      </c>
      <c r="E25" s="32">
        <v>1</v>
      </c>
      <c r="F25" t="str">
        <f t="shared" si="2"/>
        <v>szennyvíz bekötőidom csere 2m felett, burkolatban</v>
      </c>
      <c r="G25" s="34">
        <f t="shared" si="3"/>
        <v>85000</v>
      </c>
      <c r="H25" s="34">
        <f t="shared" si="4"/>
        <v>80000</v>
      </c>
      <c r="I25" s="34">
        <f t="shared" si="0"/>
        <v>85000</v>
      </c>
      <c r="J25" s="34">
        <f t="shared" si="1"/>
        <v>80000</v>
      </c>
      <c r="K25" s="34">
        <f t="shared" si="5"/>
        <v>165000</v>
      </c>
      <c r="P25" s="34"/>
      <c r="Q25" s="34"/>
      <c r="R25" s="34"/>
    </row>
    <row r="26" spans="1:18">
      <c r="A26" s="32" t="s">
        <v>32</v>
      </c>
      <c r="B26" t="s">
        <v>74</v>
      </c>
      <c r="C26" s="30" t="s">
        <v>105</v>
      </c>
      <c r="D26" s="30" t="s">
        <v>157</v>
      </c>
      <c r="E26" s="32">
        <v>1</v>
      </c>
      <c r="F26" t="str">
        <f t="shared" si="2"/>
        <v>szennyvíz bekötőidom csere 2m felett, burkolatban</v>
      </c>
      <c r="G26" s="34">
        <f t="shared" si="3"/>
        <v>85000</v>
      </c>
      <c r="H26" s="34">
        <f t="shared" si="4"/>
        <v>80000</v>
      </c>
      <c r="I26" s="34">
        <f t="shared" si="0"/>
        <v>85000</v>
      </c>
      <c r="J26" s="34">
        <f t="shared" si="1"/>
        <v>80000</v>
      </c>
      <c r="K26" s="34">
        <f t="shared" si="5"/>
        <v>165000</v>
      </c>
      <c r="P26" s="34"/>
      <c r="Q26" s="34"/>
      <c r="R26" s="34"/>
    </row>
    <row r="27" spans="1:18">
      <c r="A27" s="32" t="s">
        <v>33</v>
      </c>
      <c r="B27" t="s">
        <v>74</v>
      </c>
      <c r="C27" s="30" t="s">
        <v>109</v>
      </c>
      <c r="D27" s="30" t="s">
        <v>158</v>
      </c>
      <c r="E27" s="32">
        <v>1</v>
      </c>
      <c r="F27" t="str">
        <f t="shared" si="2"/>
        <v>szennyvíz bekötőidom csere 2m felett, burkolatban</v>
      </c>
      <c r="G27" s="34">
        <f t="shared" si="3"/>
        <v>85000</v>
      </c>
      <c r="H27" s="34">
        <f t="shared" si="4"/>
        <v>80000</v>
      </c>
      <c r="I27" s="34">
        <f t="shared" si="0"/>
        <v>85000</v>
      </c>
      <c r="J27" s="34">
        <f t="shared" si="1"/>
        <v>80000</v>
      </c>
      <c r="K27" s="34">
        <f t="shared" si="5"/>
        <v>165000</v>
      </c>
      <c r="P27" s="34"/>
      <c r="Q27" s="34"/>
      <c r="R27" s="34"/>
    </row>
    <row r="28" spans="1:18">
      <c r="A28" s="32" t="s">
        <v>34</v>
      </c>
      <c r="B28" t="s">
        <v>74</v>
      </c>
      <c r="C28" s="30" t="s">
        <v>159</v>
      </c>
      <c r="D28" s="30" t="s">
        <v>160</v>
      </c>
      <c r="E28" s="32">
        <v>1</v>
      </c>
      <c r="F28" t="str">
        <f t="shared" si="2"/>
        <v>szennyvíz bekötőidom csere 2m felett, burkolatban</v>
      </c>
      <c r="G28" s="34">
        <f t="shared" si="3"/>
        <v>85000</v>
      </c>
      <c r="H28" s="34">
        <f t="shared" si="4"/>
        <v>80000</v>
      </c>
      <c r="I28" s="34">
        <f t="shared" si="0"/>
        <v>85000</v>
      </c>
      <c r="J28" s="34">
        <f t="shared" si="1"/>
        <v>80000</v>
      </c>
      <c r="K28" s="34">
        <f t="shared" si="5"/>
        <v>165000</v>
      </c>
      <c r="P28" s="34"/>
      <c r="Q28" s="34"/>
      <c r="R28" s="34"/>
    </row>
    <row r="29" spans="1:18">
      <c r="A29" s="32" t="s">
        <v>35</v>
      </c>
      <c r="B29" t="s">
        <v>74</v>
      </c>
      <c r="C29" s="30"/>
      <c r="D29" s="30" t="s">
        <v>161</v>
      </c>
      <c r="E29" s="32">
        <v>1</v>
      </c>
      <c r="F29" t="str">
        <f>O$5</f>
        <v>szennyvíz bekötőidom csere 2m felett, zöldben</v>
      </c>
      <c r="G29" s="34">
        <f>$Q$5</f>
        <v>50000</v>
      </c>
      <c r="H29" s="34">
        <f>$R$5</f>
        <v>50000</v>
      </c>
      <c r="I29" s="34">
        <f t="shared" si="0"/>
        <v>50000</v>
      </c>
      <c r="J29" s="34">
        <f t="shared" si="1"/>
        <v>50000</v>
      </c>
      <c r="K29" s="34">
        <f t="shared" si="5"/>
        <v>100000</v>
      </c>
      <c r="P29" s="34"/>
      <c r="Q29" s="34"/>
      <c r="R29" s="34"/>
    </row>
    <row r="30" spans="1:18">
      <c r="A30" s="32" t="s">
        <v>36</v>
      </c>
      <c r="B30" t="s">
        <v>74</v>
      </c>
      <c r="C30" s="30" t="s">
        <v>162</v>
      </c>
      <c r="D30" s="30" t="s">
        <v>163</v>
      </c>
      <c r="E30" s="32">
        <v>1</v>
      </c>
      <c r="F30" t="str">
        <f t="shared" ref="F30:F36" si="6">O$5</f>
        <v>szennyvíz bekötőidom csere 2m felett, zöldben</v>
      </c>
      <c r="G30" s="34">
        <f t="shared" ref="G30:G36" si="7">$Q$5</f>
        <v>50000</v>
      </c>
      <c r="H30" s="34">
        <f t="shared" ref="H30:H36" si="8">$R$5</f>
        <v>50000</v>
      </c>
      <c r="I30" s="34">
        <f t="shared" si="0"/>
        <v>50000</v>
      </c>
      <c r="J30" s="34">
        <f t="shared" si="1"/>
        <v>50000</v>
      </c>
      <c r="K30" s="34">
        <f t="shared" si="5"/>
        <v>100000</v>
      </c>
      <c r="Q30" s="33"/>
      <c r="R30" s="33"/>
    </row>
    <row r="31" spans="1:18">
      <c r="A31" s="32" t="s">
        <v>38</v>
      </c>
      <c r="B31" t="s">
        <v>74</v>
      </c>
      <c r="C31" s="30" t="s">
        <v>68</v>
      </c>
      <c r="D31" s="30" t="s">
        <v>164</v>
      </c>
      <c r="E31" s="32">
        <v>1</v>
      </c>
      <c r="F31" t="str">
        <f t="shared" si="6"/>
        <v>szennyvíz bekötőidom csere 2m felett, zöldben</v>
      </c>
      <c r="G31" s="34">
        <f t="shared" si="7"/>
        <v>50000</v>
      </c>
      <c r="H31" s="34">
        <f t="shared" si="8"/>
        <v>50000</v>
      </c>
      <c r="I31" s="34">
        <f t="shared" si="0"/>
        <v>50000</v>
      </c>
      <c r="J31" s="34">
        <f t="shared" si="1"/>
        <v>50000</v>
      </c>
      <c r="K31" s="34">
        <f t="shared" si="5"/>
        <v>100000</v>
      </c>
      <c r="Q31" s="33"/>
      <c r="R31" s="33"/>
    </row>
    <row r="32" spans="1:18">
      <c r="A32" s="32" t="s">
        <v>39</v>
      </c>
      <c r="B32" t="s">
        <v>74</v>
      </c>
      <c r="C32" s="30" t="s">
        <v>165</v>
      </c>
      <c r="D32" s="30" t="s">
        <v>166</v>
      </c>
      <c r="E32" s="32">
        <v>1</v>
      </c>
      <c r="F32" t="str">
        <f t="shared" si="6"/>
        <v>szennyvíz bekötőidom csere 2m felett, zöldben</v>
      </c>
      <c r="G32" s="34">
        <f t="shared" si="7"/>
        <v>50000</v>
      </c>
      <c r="H32" s="34">
        <f t="shared" si="8"/>
        <v>50000</v>
      </c>
      <c r="I32" s="34">
        <f t="shared" si="0"/>
        <v>50000</v>
      </c>
      <c r="J32" s="34">
        <f t="shared" si="1"/>
        <v>50000</v>
      </c>
      <c r="K32" s="34">
        <f t="shared" si="5"/>
        <v>100000</v>
      </c>
      <c r="Q32" s="33"/>
      <c r="R32" s="33"/>
    </row>
    <row r="33" spans="1:18">
      <c r="A33" s="32" t="s">
        <v>40</v>
      </c>
      <c r="B33" t="s">
        <v>74</v>
      </c>
      <c r="C33" s="30" t="s">
        <v>167</v>
      </c>
      <c r="D33" s="30" t="s">
        <v>168</v>
      </c>
      <c r="E33" s="32">
        <v>1</v>
      </c>
      <c r="F33" t="str">
        <f t="shared" si="6"/>
        <v>szennyvíz bekötőidom csere 2m felett, zöldben</v>
      </c>
      <c r="G33" s="34">
        <f t="shared" si="7"/>
        <v>50000</v>
      </c>
      <c r="H33" s="34">
        <f t="shared" si="8"/>
        <v>50000</v>
      </c>
      <c r="I33" s="34">
        <f t="shared" si="0"/>
        <v>50000</v>
      </c>
      <c r="J33" s="34">
        <f t="shared" si="1"/>
        <v>50000</v>
      </c>
      <c r="K33" s="34">
        <f t="shared" si="5"/>
        <v>100000</v>
      </c>
      <c r="Q33" s="33"/>
      <c r="R33" s="33"/>
    </row>
    <row r="34" spans="1:18">
      <c r="A34" s="32" t="s">
        <v>41</v>
      </c>
      <c r="B34" t="s">
        <v>74</v>
      </c>
      <c r="C34" s="30" t="s">
        <v>70</v>
      </c>
      <c r="D34" s="30" t="s">
        <v>169</v>
      </c>
      <c r="E34" s="32">
        <v>1</v>
      </c>
      <c r="F34" t="str">
        <f t="shared" si="6"/>
        <v>szennyvíz bekötőidom csere 2m felett, zöldben</v>
      </c>
      <c r="G34" s="34">
        <f t="shared" si="7"/>
        <v>50000</v>
      </c>
      <c r="H34" s="34">
        <f t="shared" si="8"/>
        <v>50000</v>
      </c>
      <c r="I34" s="34">
        <f t="shared" si="0"/>
        <v>50000</v>
      </c>
      <c r="J34" s="34">
        <f t="shared" si="1"/>
        <v>50000</v>
      </c>
      <c r="K34" s="34">
        <f t="shared" si="5"/>
        <v>100000</v>
      </c>
      <c r="Q34" s="33"/>
      <c r="R34" s="33"/>
    </row>
    <row r="35" spans="1:18">
      <c r="A35" s="32" t="s">
        <v>42</v>
      </c>
      <c r="B35" t="s">
        <v>74</v>
      </c>
      <c r="C35" s="30" t="s">
        <v>170</v>
      </c>
      <c r="D35" s="30" t="s">
        <v>171</v>
      </c>
      <c r="E35" s="32">
        <v>1</v>
      </c>
      <c r="F35" t="str">
        <f t="shared" si="6"/>
        <v>szennyvíz bekötőidom csere 2m felett, zöldben</v>
      </c>
      <c r="G35" s="34">
        <f t="shared" si="7"/>
        <v>50000</v>
      </c>
      <c r="H35" s="34">
        <f t="shared" si="8"/>
        <v>50000</v>
      </c>
      <c r="I35" s="34">
        <f t="shared" si="0"/>
        <v>50000</v>
      </c>
      <c r="J35" s="34">
        <f t="shared" si="1"/>
        <v>50000</v>
      </c>
      <c r="K35" s="34">
        <f t="shared" si="5"/>
        <v>100000</v>
      </c>
      <c r="Q35" s="33"/>
      <c r="R35" s="33"/>
    </row>
    <row r="36" spans="1:18">
      <c r="A36" s="48" t="s">
        <v>43</v>
      </c>
      <c r="B36" s="38" t="s">
        <v>74</v>
      </c>
      <c r="C36" s="39"/>
      <c r="D36" s="39" t="s">
        <v>172</v>
      </c>
      <c r="E36" s="48">
        <v>1</v>
      </c>
      <c r="F36" s="38" t="str">
        <f t="shared" si="6"/>
        <v>szennyvíz bekötőidom csere 2m felett, zöldben</v>
      </c>
      <c r="G36" s="41">
        <f t="shared" si="7"/>
        <v>50000</v>
      </c>
      <c r="H36" s="41">
        <f t="shared" si="8"/>
        <v>50000</v>
      </c>
      <c r="I36" s="41">
        <f t="shared" si="0"/>
        <v>50000</v>
      </c>
      <c r="J36" s="41">
        <f t="shared" si="1"/>
        <v>50000</v>
      </c>
      <c r="K36" s="41">
        <f t="shared" si="5"/>
        <v>100000</v>
      </c>
      <c r="Q36" s="33"/>
      <c r="R36" s="33"/>
    </row>
    <row r="37" spans="1:18" ht="13.5" thickBot="1">
      <c r="A37" s="44" t="s">
        <v>211</v>
      </c>
      <c r="B37" s="35" t="s">
        <v>74</v>
      </c>
      <c r="C37" s="46" t="s">
        <v>151</v>
      </c>
      <c r="D37" s="46" t="s">
        <v>152</v>
      </c>
      <c r="E37" s="63">
        <v>90</v>
      </c>
      <c r="F37" s="65" t="s">
        <v>208</v>
      </c>
      <c r="G37" s="36">
        <f>P10</f>
        <v>25000</v>
      </c>
      <c r="H37" s="36">
        <f>P11</f>
        <v>75000</v>
      </c>
      <c r="I37" s="36">
        <f t="shared" si="0"/>
        <v>2250000</v>
      </c>
      <c r="J37" s="36">
        <f t="shared" si="1"/>
        <v>6750000</v>
      </c>
      <c r="K37" s="66">
        <f t="shared" si="5"/>
        <v>9000000</v>
      </c>
      <c r="Q37" s="33"/>
      <c r="R37" s="33"/>
    </row>
    <row r="38" spans="1:18" ht="16.5">
      <c r="A38" s="42" t="s">
        <v>73</v>
      </c>
      <c r="C38" s="43"/>
      <c r="D38" s="43"/>
      <c r="E38" s="43"/>
      <c r="F38" s="43"/>
      <c r="G38" s="43"/>
      <c r="H38" s="19"/>
      <c r="I38" s="37">
        <f>SUM(I3:I37)</f>
        <v>4860000</v>
      </c>
      <c r="J38" s="37">
        <f>SUM(J3:J37)</f>
        <v>9230000</v>
      </c>
      <c r="K38" s="37">
        <f>SUM(K3:K37)</f>
        <v>14090000</v>
      </c>
    </row>
  </sheetData>
  <phoneticPr fontId="0" type="noConversion"/>
  <pageMargins left="0.7" right="0.7" top="0.75" bottom="0.75" header="0.3" footer="0.3"/>
  <pageSetup paperSize="9" scale="59" orientation="portrait" r:id="rId1"/>
  <colBreaks count="1" manualBreakCount="1">
    <brk id="11" max="1048575" man="1"/>
  </colBreaks>
  <ignoredErrors>
    <ignoredError sqref="C3:D6 C8:C36 C37:D37" numberStoredAsText="1"/>
    <ignoredError sqref="C7 D7 D8:D36" twoDigitTextYear="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topLeftCell="D1" zoomScale="60" zoomScaleNormal="100" workbookViewId="0">
      <selection activeCell="F21" sqref="F21"/>
    </sheetView>
  </sheetViews>
  <sheetFormatPr defaultRowHeight="12.75"/>
  <cols>
    <col min="1" max="1" width="5.28515625" customWidth="1"/>
    <col min="2" max="2" width="19.85546875" customWidth="1"/>
    <col min="3" max="3" width="10.7109375" bestFit="1" customWidth="1"/>
    <col min="5" max="5" width="7.28515625" bestFit="1" customWidth="1"/>
    <col min="6" max="6" width="44" bestFit="1" customWidth="1"/>
    <col min="9" max="11" width="11" bestFit="1" customWidth="1"/>
    <col min="13" max="13" width="4.5703125" customWidth="1"/>
    <col min="14" max="14" width="4.28515625" customWidth="1"/>
    <col min="15" max="15" width="44" bestFit="1" customWidth="1"/>
    <col min="16" max="16" width="9.85546875" bestFit="1" customWidth="1"/>
  </cols>
  <sheetData>
    <row r="1" spans="1:18" ht="17.25" thickBot="1">
      <c r="A1" s="25" t="s">
        <v>0</v>
      </c>
      <c r="B1" s="16" t="s">
        <v>2</v>
      </c>
      <c r="C1" s="15" t="s">
        <v>59</v>
      </c>
      <c r="D1" s="15" t="s">
        <v>60</v>
      </c>
      <c r="E1" s="15" t="s">
        <v>3</v>
      </c>
      <c r="F1" s="15"/>
      <c r="G1" s="17" t="s">
        <v>4</v>
      </c>
      <c r="H1" s="17" t="s">
        <v>5</v>
      </c>
      <c r="I1" s="17" t="s">
        <v>6</v>
      </c>
      <c r="J1" s="17" t="s">
        <v>7</v>
      </c>
      <c r="K1" s="17" t="s">
        <v>1</v>
      </c>
    </row>
    <row r="2" spans="1:18" ht="16.5">
      <c r="A2" s="21" t="s">
        <v>176</v>
      </c>
      <c r="B2" s="22"/>
      <c r="C2" s="22"/>
      <c r="D2" s="22"/>
      <c r="E2" s="22"/>
      <c r="F2" s="22"/>
      <c r="G2" s="22"/>
      <c r="H2" s="18"/>
      <c r="I2" s="18"/>
      <c r="J2" s="18"/>
      <c r="K2" s="18"/>
    </row>
    <row r="3" spans="1:18">
      <c r="A3" s="32" t="s">
        <v>8</v>
      </c>
      <c r="B3" t="s">
        <v>178</v>
      </c>
      <c r="C3" s="30" t="s">
        <v>68</v>
      </c>
      <c r="D3" s="30" t="s">
        <v>179</v>
      </c>
      <c r="E3">
        <v>1</v>
      </c>
      <c r="F3" t="str">
        <f>O$4</f>
        <v>szennyvíz bekötőidom csere 2m alatt, zöldben</v>
      </c>
      <c r="G3" s="34">
        <f>$Q$5</f>
        <v>50000</v>
      </c>
      <c r="H3" s="34">
        <f>$R$5</f>
        <v>50000</v>
      </c>
      <c r="I3" s="34">
        <f t="shared" ref="I3:I8" si="0">E3*G3</f>
        <v>50000</v>
      </c>
      <c r="J3" s="34">
        <f t="shared" ref="J3:J8" si="1">E3*H3</f>
        <v>50000</v>
      </c>
      <c r="K3" s="34">
        <f t="shared" ref="K3:K8" si="2">I3+J3</f>
        <v>100000</v>
      </c>
      <c r="N3">
        <v>0</v>
      </c>
      <c r="O3" t="str">
        <f>""</f>
        <v/>
      </c>
      <c r="P3" t="str">
        <f>""</f>
        <v/>
      </c>
      <c r="Q3" s="33" t="s">
        <v>61</v>
      </c>
      <c r="R3" s="33" t="s">
        <v>62</v>
      </c>
    </row>
    <row r="4" spans="1:18">
      <c r="A4" s="32" t="s">
        <v>9</v>
      </c>
      <c r="B4" t="s">
        <v>178</v>
      </c>
      <c r="C4" s="30" t="s">
        <v>180</v>
      </c>
      <c r="D4" s="30" t="s">
        <v>181</v>
      </c>
      <c r="E4">
        <v>1</v>
      </c>
      <c r="F4" t="str">
        <f>O$4</f>
        <v>szennyvíz bekötőidom csere 2m alatt, zöldben</v>
      </c>
      <c r="G4" s="34">
        <f>$Q$5</f>
        <v>50000</v>
      </c>
      <c r="H4" s="34">
        <f>$R$5</f>
        <v>50000</v>
      </c>
      <c r="I4" s="34">
        <f t="shared" si="0"/>
        <v>50000</v>
      </c>
      <c r="J4" s="34">
        <f t="shared" si="1"/>
        <v>50000</v>
      </c>
      <c r="K4" s="34">
        <f t="shared" si="2"/>
        <v>100000</v>
      </c>
      <c r="M4">
        <v>5</v>
      </c>
      <c r="N4">
        <v>1</v>
      </c>
      <c r="O4" t="s">
        <v>202</v>
      </c>
      <c r="P4" s="34">
        <v>85000</v>
      </c>
      <c r="Q4" s="34">
        <v>45000</v>
      </c>
      <c r="R4" s="34">
        <v>40000</v>
      </c>
    </row>
    <row r="5" spans="1:18">
      <c r="A5" s="32" t="s">
        <v>10</v>
      </c>
      <c r="B5" t="s">
        <v>178</v>
      </c>
      <c r="C5" s="30" t="s">
        <v>107</v>
      </c>
      <c r="D5" s="30" t="s">
        <v>182</v>
      </c>
      <c r="E5">
        <v>1</v>
      </c>
      <c r="F5" t="str">
        <f>O$4</f>
        <v>szennyvíz bekötőidom csere 2m alatt, zöldben</v>
      </c>
      <c r="G5" s="34">
        <f>$Q$5</f>
        <v>50000</v>
      </c>
      <c r="H5" s="34">
        <f>$R$5</f>
        <v>50000</v>
      </c>
      <c r="I5" s="34">
        <f t="shared" si="0"/>
        <v>50000</v>
      </c>
      <c r="J5" s="34">
        <f t="shared" si="1"/>
        <v>50000</v>
      </c>
      <c r="K5" s="34">
        <f t="shared" si="2"/>
        <v>100000</v>
      </c>
      <c r="M5">
        <v>8</v>
      </c>
      <c r="N5">
        <v>2</v>
      </c>
      <c r="O5" t="s">
        <v>203</v>
      </c>
      <c r="P5" s="34">
        <v>100000</v>
      </c>
      <c r="Q5" s="34">
        <v>50000</v>
      </c>
      <c r="R5" s="34">
        <v>50000</v>
      </c>
    </row>
    <row r="6" spans="1:18">
      <c r="A6" s="32" t="s">
        <v>11</v>
      </c>
      <c r="B6" t="s">
        <v>178</v>
      </c>
      <c r="C6" s="30" t="s">
        <v>153</v>
      </c>
      <c r="D6" s="30" t="s">
        <v>183</v>
      </c>
      <c r="E6">
        <v>1</v>
      </c>
      <c r="F6" t="str">
        <f>O7</f>
        <v>szennyvíz bekötőidom csere 2m felett, burkolatban</v>
      </c>
      <c r="G6" s="34">
        <f>$Q$7</f>
        <v>85000</v>
      </c>
      <c r="H6" s="34">
        <f>$R$7</f>
        <v>80000</v>
      </c>
      <c r="I6" s="34">
        <f t="shared" si="0"/>
        <v>85000</v>
      </c>
      <c r="J6" s="34">
        <f t="shared" si="1"/>
        <v>80000</v>
      </c>
      <c r="K6" s="34">
        <f t="shared" si="2"/>
        <v>165000</v>
      </c>
      <c r="N6">
        <v>3</v>
      </c>
      <c r="O6" t="s">
        <v>204</v>
      </c>
      <c r="P6" s="34">
        <v>125000</v>
      </c>
      <c r="Q6" s="34">
        <v>65000</v>
      </c>
      <c r="R6" s="34">
        <v>60000</v>
      </c>
    </row>
    <row r="7" spans="1:18">
      <c r="A7" s="32" t="s">
        <v>29</v>
      </c>
      <c r="B7" t="s">
        <v>178</v>
      </c>
      <c r="C7" s="30" t="s">
        <v>139</v>
      </c>
      <c r="D7" s="30" t="s">
        <v>184</v>
      </c>
      <c r="E7">
        <v>1</v>
      </c>
      <c r="F7" t="str">
        <f>O$4</f>
        <v>szennyvíz bekötőidom csere 2m alatt, zöldben</v>
      </c>
      <c r="G7" s="34">
        <f>$Q$5</f>
        <v>50000</v>
      </c>
      <c r="H7" s="34">
        <f>$R$5</f>
        <v>50000</v>
      </c>
      <c r="I7" s="34">
        <f t="shared" si="0"/>
        <v>50000</v>
      </c>
      <c r="J7" s="34">
        <f t="shared" si="1"/>
        <v>50000</v>
      </c>
      <c r="K7" s="34">
        <f t="shared" si="2"/>
        <v>100000</v>
      </c>
      <c r="M7">
        <v>12</v>
      </c>
      <c r="N7">
        <v>4</v>
      </c>
      <c r="O7" t="s">
        <v>205</v>
      </c>
      <c r="P7" s="34">
        <v>165000</v>
      </c>
      <c r="Q7" s="34">
        <v>85000</v>
      </c>
      <c r="R7" s="34">
        <v>80000</v>
      </c>
    </row>
    <row r="8" spans="1:18" ht="13.5" thickBot="1">
      <c r="A8" s="44" t="s">
        <v>12</v>
      </c>
      <c r="B8" s="35" t="s">
        <v>178</v>
      </c>
      <c r="C8" s="46" t="s">
        <v>68</v>
      </c>
      <c r="D8" s="46" t="s">
        <v>185</v>
      </c>
      <c r="E8" s="35">
        <v>1</v>
      </c>
      <c r="F8" s="35" t="str">
        <f>O$4</f>
        <v>szennyvíz bekötőidom csere 2m alatt, zöldben</v>
      </c>
      <c r="G8" s="36">
        <f>$Q$5</f>
        <v>50000</v>
      </c>
      <c r="H8" s="36">
        <f>$R$5</f>
        <v>50000</v>
      </c>
      <c r="I8" s="36">
        <f t="shared" si="0"/>
        <v>50000</v>
      </c>
      <c r="J8" s="36">
        <f t="shared" si="1"/>
        <v>50000</v>
      </c>
      <c r="K8" s="36">
        <f t="shared" si="2"/>
        <v>100000</v>
      </c>
      <c r="N8">
        <v>5</v>
      </c>
      <c r="O8" t="s">
        <v>44</v>
      </c>
      <c r="P8" s="34">
        <v>50000</v>
      </c>
      <c r="Q8" s="34">
        <v>20000</v>
      </c>
      <c r="R8" s="34">
        <v>30000</v>
      </c>
    </row>
    <row r="9" spans="1:18" ht="16.5">
      <c r="A9" s="42" t="s">
        <v>177</v>
      </c>
      <c r="C9" s="43"/>
      <c r="D9" s="43"/>
      <c r="E9" s="43"/>
      <c r="F9" s="43"/>
      <c r="G9" s="43"/>
      <c r="H9" s="19"/>
      <c r="I9" s="37">
        <f>SUM(I3:I8)</f>
        <v>335000</v>
      </c>
      <c r="J9" s="37">
        <f>SUM(J3:J8)</f>
        <v>330000</v>
      </c>
      <c r="K9" s="37">
        <f>SUM(K3:K8)</f>
        <v>665000</v>
      </c>
      <c r="O9" t="s">
        <v>63</v>
      </c>
      <c r="P9" s="34">
        <v>100000</v>
      </c>
      <c r="Q9" s="34">
        <v>50000</v>
      </c>
      <c r="R9" s="34">
        <v>50000</v>
      </c>
    </row>
    <row r="10" spans="1:18">
      <c r="A10" s="32"/>
      <c r="C10" s="30"/>
      <c r="D10" s="30"/>
      <c r="G10" s="34"/>
      <c r="H10" s="34"/>
      <c r="I10" s="34"/>
      <c r="J10" s="34"/>
      <c r="K10" s="34"/>
      <c r="P10" s="34"/>
      <c r="Q10" s="34"/>
      <c r="R10" s="34"/>
    </row>
    <row r="11" spans="1:18">
      <c r="A11" s="32"/>
      <c r="C11" s="30"/>
      <c r="D11" s="30"/>
      <c r="G11" s="34"/>
      <c r="H11" s="34"/>
      <c r="I11" s="34"/>
      <c r="J11" s="34"/>
      <c r="K11" s="34"/>
      <c r="P11" s="34"/>
      <c r="Q11" s="34"/>
      <c r="R11" s="34"/>
    </row>
    <row r="12" spans="1:18">
      <c r="A12" s="32"/>
      <c r="C12" s="30"/>
      <c r="D12" s="30"/>
      <c r="G12" s="34"/>
      <c r="H12" s="34"/>
      <c r="I12" s="34"/>
      <c r="J12" s="34"/>
      <c r="K12" s="34"/>
      <c r="P12" s="34"/>
      <c r="Q12" s="34"/>
      <c r="R12" s="34"/>
    </row>
    <row r="13" spans="1:18">
      <c r="A13" s="32"/>
      <c r="C13" s="30"/>
      <c r="D13" s="30"/>
      <c r="G13" s="34"/>
      <c r="H13" s="34"/>
      <c r="I13" s="34"/>
      <c r="J13" s="34"/>
      <c r="K13" s="34"/>
      <c r="P13" s="34"/>
      <c r="Q13" s="34"/>
      <c r="R13" s="34"/>
    </row>
    <row r="14" spans="1:18">
      <c r="A14" s="32"/>
      <c r="C14" s="30"/>
      <c r="D14" s="30"/>
      <c r="G14" s="34"/>
      <c r="H14" s="34"/>
      <c r="I14" s="34"/>
      <c r="J14" s="34"/>
      <c r="K14" s="34"/>
      <c r="P14" s="34"/>
      <c r="Q14" s="34"/>
      <c r="R14" s="34"/>
    </row>
    <row r="15" spans="1:18">
      <c r="A15" s="32"/>
      <c r="C15" s="30"/>
      <c r="D15" s="30"/>
      <c r="G15" s="34"/>
      <c r="H15" s="34"/>
      <c r="I15" s="34"/>
      <c r="J15" s="34"/>
      <c r="K15" s="34"/>
      <c r="P15" s="34"/>
      <c r="Q15" s="34"/>
      <c r="R15" s="34"/>
    </row>
    <row r="16" spans="1:18">
      <c r="A16" s="32"/>
      <c r="C16" s="30"/>
      <c r="D16" s="30"/>
      <c r="G16" s="34"/>
      <c r="H16" s="34"/>
      <c r="I16" s="34"/>
      <c r="J16" s="34"/>
      <c r="K16" s="34"/>
      <c r="P16" s="34"/>
      <c r="Q16" s="34"/>
      <c r="R16" s="34"/>
    </row>
    <row r="17" spans="1:18">
      <c r="A17" s="32"/>
      <c r="C17" s="30"/>
      <c r="D17" s="30"/>
      <c r="G17" s="34"/>
      <c r="H17" s="34"/>
      <c r="I17" s="34"/>
      <c r="J17" s="34"/>
      <c r="K17" s="34"/>
      <c r="P17" s="34"/>
      <c r="Q17" s="34"/>
      <c r="R17" s="34"/>
    </row>
    <row r="18" spans="1:18">
      <c r="A18" s="32"/>
      <c r="C18" s="30"/>
      <c r="D18" s="30"/>
      <c r="G18" s="34"/>
      <c r="H18" s="34"/>
      <c r="I18" s="34"/>
      <c r="J18" s="34"/>
      <c r="K18" s="34"/>
      <c r="P18" s="34"/>
      <c r="Q18" s="34"/>
      <c r="R18" s="34"/>
    </row>
    <row r="19" spans="1:18">
      <c r="A19" s="32"/>
      <c r="C19" s="30"/>
      <c r="D19" s="30"/>
      <c r="G19" s="34"/>
      <c r="H19" s="34"/>
      <c r="I19" s="34"/>
      <c r="J19" s="34"/>
      <c r="K19" s="34"/>
      <c r="P19" s="34"/>
      <c r="Q19" s="34"/>
      <c r="R19" s="34"/>
    </row>
    <row r="20" spans="1:18">
      <c r="A20" s="32"/>
      <c r="C20" s="30"/>
      <c r="D20" s="30"/>
      <c r="G20" s="34"/>
      <c r="H20" s="34"/>
      <c r="I20" s="34"/>
      <c r="J20" s="34"/>
      <c r="K20" s="34"/>
      <c r="P20" s="34"/>
      <c r="Q20" s="34"/>
      <c r="R20" s="34"/>
    </row>
    <row r="21" spans="1:18">
      <c r="A21" s="32"/>
      <c r="C21" s="30"/>
      <c r="D21" s="30"/>
      <c r="G21" s="34"/>
      <c r="H21" s="34"/>
      <c r="I21" s="34"/>
      <c r="J21" s="34"/>
      <c r="K21" s="34"/>
      <c r="P21" s="34"/>
      <c r="Q21" s="34"/>
      <c r="R21" s="34"/>
    </row>
    <row r="22" spans="1:18">
      <c r="A22" s="32"/>
      <c r="C22" s="30"/>
      <c r="D22" s="30"/>
      <c r="G22" s="34"/>
      <c r="H22" s="34"/>
      <c r="I22" s="34"/>
      <c r="J22" s="34"/>
      <c r="K22" s="34"/>
      <c r="P22" s="34"/>
      <c r="Q22" s="34"/>
      <c r="R22" s="34"/>
    </row>
    <row r="23" spans="1:18">
      <c r="A23" s="32"/>
      <c r="C23" s="30"/>
      <c r="D23" s="30"/>
      <c r="G23" s="34"/>
      <c r="H23" s="34"/>
      <c r="I23" s="34"/>
      <c r="J23" s="34"/>
      <c r="K23" s="34"/>
      <c r="P23" s="34"/>
      <c r="Q23" s="34"/>
      <c r="R23" s="34"/>
    </row>
    <row r="24" spans="1:18">
      <c r="A24" s="32"/>
      <c r="C24" s="30"/>
      <c r="D24" s="30"/>
      <c r="G24" s="34"/>
      <c r="H24" s="34"/>
      <c r="I24" s="34"/>
      <c r="J24" s="34"/>
      <c r="K24" s="34"/>
      <c r="P24" s="34"/>
      <c r="Q24" s="34"/>
      <c r="R24" s="34"/>
    </row>
    <row r="25" spans="1:18">
      <c r="A25" s="32"/>
      <c r="C25" s="30"/>
      <c r="D25" s="30"/>
      <c r="G25" s="34"/>
      <c r="H25" s="34"/>
      <c r="I25" s="34"/>
      <c r="J25" s="34"/>
      <c r="K25" s="34"/>
      <c r="P25" s="34"/>
      <c r="Q25" s="34"/>
      <c r="R25" s="34"/>
    </row>
    <row r="26" spans="1:18">
      <c r="A26" s="32"/>
      <c r="C26" s="30"/>
      <c r="D26" s="30"/>
      <c r="G26" s="34"/>
      <c r="H26" s="34"/>
      <c r="I26" s="34"/>
      <c r="J26" s="34"/>
      <c r="K26" s="34"/>
      <c r="P26" s="34"/>
      <c r="Q26" s="34"/>
      <c r="R26" s="34"/>
    </row>
    <row r="27" spans="1:18">
      <c r="A27" s="32"/>
      <c r="C27" s="30"/>
      <c r="D27" s="30"/>
      <c r="G27" s="34"/>
      <c r="H27" s="34"/>
      <c r="I27" s="34"/>
      <c r="J27" s="34"/>
      <c r="K27" s="34"/>
      <c r="P27" s="34"/>
      <c r="Q27" s="34"/>
      <c r="R27" s="34"/>
    </row>
    <row r="28" spans="1:18">
      <c r="A28" s="32"/>
      <c r="C28" s="30"/>
      <c r="D28" s="30"/>
      <c r="G28" s="34"/>
      <c r="H28" s="34"/>
      <c r="I28" s="34"/>
      <c r="J28" s="34"/>
      <c r="K28" s="34"/>
      <c r="P28" s="34"/>
      <c r="Q28" s="34"/>
      <c r="R28" s="34"/>
    </row>
    <row r="29" spans="1:18">
      <c r="A29" s="32"/>
      <c r="C29" s="30"/>
      <c r="D29" s="30"/>
      <c r="G29" s="34"/>
      <c r="H29" s="34"/>
      <c r="I29" s="34"/>
      <c r="J29" s="34"/>
      <c r="K29" s="34"/>
      <c r="P29" s="34"/>
      <c r="Q29" s="34"/>
      <c r="R29" s="34"/>
    </row>
    <row r="30" spans="1:18">
      <c r="A30" s="32"/>
      <c r="C30" s="30"/>
      <c r="D30" s="30"/>
      <c r="G30" s="34"/>
      <c r="H30" s="34"/>
      <c r="I30" s="34"/>
      <c r="J30" s="34"/>
      <c r="K30" s="34"/>
      <c r="Q30" s="33"/>
      <c r="R30" s="33"/>
    </row>
    <row r="31" spans="1:18">
      <c r="A31" s="32"/>
      <c r="C31" s="30"/>
      <c r="D31" s="30"/>
      <c r="G31" s="34"/>
      <c r="H31" s="34"/>
      <c r="I31" s="34"/>
      <c r="J31" s="34"/>
      <c r="K31" s="34"/>
      <c r="Q31" s="33"/>
      <c r="R31" s="33"/>
    </row>
    <row r="32" spans="1:18">
      <c r="A32" s="32"/>
      <c r="C32" s="30"/>
      <c r="D32" s="30"/>
      <c r="G32" s="34"/>
      <c r="H32" s="34"/>
      <c r="I32" s="34"/>
      <c r="J32" s="34"/>
      <c r="K32" s="34"/>
      <c r="Q32" s="33"/>
      <c r="R32" s="33"/>
    </row>
    <row r="33" spans="1:18">
      <c r="A33" s="32"/>
      <c r="C33" s="30"/>
      <c r="D33" s="30"/>
      <c r="G33" s="34"/>
      <c r="H33" s="34"/>
      <c r="I33" s="34"/>
      <c r="J33" s="34"/>
      <c r="K33" s="34"/>
      <c r="Q33" s="33"/>
      <c r="R33" s="33"/>
    </row>
    <row r="34" spans="1:18">
      <c r="A34" s="32"/>
      <c r="C34" s="30"/>
      <c r="D34" s="30"/>
      <c r="G34" s="34"/>
      <c r="H34" s="34"/>
      <c r="I34" s="34"/>
      <c r="J34" s="34"/>
      <c r="K34" s="34"/>
      <c r="Q34" s="33"/>
      <c r="R34" s="33"/>
    </row>
    <row r="35" spans="1:18">
      <c r="A35" s="32"/>
      <c r="C35" s="30"/>
      <c r="D35" s="30"/>
      <c r="G35" s="34"/>
      <c r="H35" s="34"/>
      <c r="I35" s="34"/>
      <c r="J35" s="34"/>
      <c r="K35" s="34"/>
      <c r="Q35" s="33"/>
      <c r="R35" s="33"/>
    </row>
    <row r="36" spans="1:18">
      <c r="A36" s="48"/>
      <c r="B36" s="38"/>
      <c r="C36" s="39"/>
      <c r="D36" s="39"/>
      <c r="E36" s="38"/>
      <c r="F36" s="38"/>
      <c r="G36" s="41"/>
      <c r="H36" s="41"/>
      <c r="I36" s="41"/>
      <c r="J36" s="41"/>
      <c r="K36" s="41"/>
      <c r="Q36" s="33"/>
      <c r="R36" s="33"/>
    </row>
  </sheetData>
  <phoneticPr fontId="0" type="noConversion"/>
  <pageMargins left="0.7" right="0.7" top="0.75" bottom="0.75" header="0.3" footer="0.3"/>
  <pageSetup paperSize="9" scale="59" orientation="portrait" r:id="rId1"/>
  <colBreaks count="1" manualBreakCount="1">
    <brk id="11" max="1048575" man="1"/>
  </colBreaks>
  <ignoredErrors>
    <ignoredError sqref="F6:H6" formula="1"/>
    <ignoredError sqref="C3:D3 C5:C8 D6 D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Főösszesítő</vt:lpstr>
      <vt:lpstr>Erdős u.</vt:lpstr>
      <vt:lpstr>Vörösmarty M. u.</vt:lpstr>
      <vt:lpstr>Ady E. u.</vt:lpstr>
      <vt:lpstr>Toldi u.</vt:lpstr>
      <vt:lpstr>Garai u.</vt:lpstr>
      <vt:lpstr>Toldi u. (2)</vt:lpstr>
      <vt:lpstr>Ady E. u. (2)</vt:lpstr>
      <vt:lpstr>Petőfi S. u.</vt:lpstr>
      <vt:lpstr>Petőfi tér</vt:lpstr>
      <vt:lpstr>Bethlen G. u.</vt:lpstr>
      <vt:lpstr>Kossuth L. u.</vt:lpstr>
      <vt:lpstr>Főösszesítő!Print_Area</vt:lpstr>
    </vt:vector>
  </TitlesOfParts>
  <Company>Békésd Megyei Vízművek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kerika</dc:creator>
  <cp:lastModifiedBy>kristapeter</cp:lastModifiedBy>
  <cp:lastPrinted>2014-01-15T08:57:28Z</cp:lastPrinted>
  <dcterms:created xsi:type="dcterms:W3CDTF">2009-04-16T11:18:28Z</dcterms:created>
  <dcterms:modified xsi:type="dcterms:W3CDTF">2014-01-15T08:58:20Z</dcterms:modified>
</cp:coreProperties>
</file>