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445" activeTab="2"/>
  </bookViews>
  <sheets>
    <sheet name="1.sz.melléklet " sheetId="1" r:id="rId1"/>
    <sheet name="2.sz.melléklet" sheetId="2" r:id="rId2"/>
    <sheet name="kiadás" sheetId="3" r:id="rId3"/>
    <sheet name="2,1 sz.melléklet" sheetId="4" r:id="rId4"/>
    <sheet name="bevétel" sheetId="5" r:id="rId5"/>
  </sheets>
  <definedNames>
    <definedName name="_xlnm.Print_Area" localSheetId="0">'1.sz.melléklet '!$A$1:$C$113</definedName>
    <definedName name="_xlnm.Print_Area" localSheetId="3">'2,1 sz.melléklet'!$A$1:$M$11</definedName>
    <definedName name="_xlnm.Print_Area" localSheetId="1">'2.sz.melléklet'!$A$1:$N$11</definedName>
    <definedName name="_xlnm.Print_Area" localSheetId="4">'bevétel'!$A$1:$F$203</definedName>
  </definedNames>
  <calcPr fullCalcOnLoad="1"/>
</workbook>
</file>

<file path=xl/sharedStrings.xml><?xml version="1.0" encoding="utf-8"?>
<sst xmlns="http://schemas.openxmlformats.org/spreadsheetml/2006/main" count="653" uniqueCount="324">
  <si>
    <t>Ssz.</t>
  </si>
  <si>
    <t>Megnevezés</t>
  </si>
  <si>
    <t>Előirányzat</t>
  </si>
  <si>
    <t>B E V É T E L E K                      ezer Ft-ban</t>
  </si>
  <si>
    <t>I.</t>
  </si>
  <si>
    <t>Intézményi működési bevételek</t>
  </si>
  <si>
    <t>1.</t>
  </si>
  <si>
    <t>II.</t>
  </si>
  <si>
    <t>Helyi adók</t>
  </si>
  <si>
    <t>- építményadó</t>
  </si>
  <si>
    <t>2.</t>
  </si>
  <si>
    <t>- idegenforgalmi adó</t>
  </si>
  <si>
    <t>3.</t>
  </si>
  <si>
    <t>- iparűzési adó</t>
  </si>
  <si>
    <t>4.</t>
  </si>
  <si>
    <t>III.</t>
  </si>
  <si>
    <t>Átengedett központi adók</t>
  </si>
  <si>
    <t xml:space="preserve"> Átengedett SZJA 8%-a</t>
  </si>
  <si>
    <t>SZJA -ból kiegészítés-jövedelemdiff.</t>
  </si>
  <si>
    <t>Talajterhelési díj</t>
  </si>
  <si>
    <t>Termőföld bérbeadásából</t>
  </si>
  <si>
    <t>5.</t>
  </si>
  <si>
    <t>Gépjárműadó</t>
  </si>
  <si>
    <t>IV.</t>
  </si>
  <si>
    <t>Egyéb sajátos bevételek</t>
  </si>
  <si>
    <t>Önk.lakások lakbérbevétele</t>
  </si>
  <si>
    <t>Egyéb önk.-i helyiségek bérbeadásából szárm.bev.</t>
  </si>
  <si>
    <t>Egyéb sajátos bevételek /1-2-ig/ összesen:</t>
  </si>
  <si>
    <t>Működési bevételek /I-IV-ig/ összesen:</t>
  </si>
  <si>
    <t>V.</t>
  </si>
  <si>
    <t>Felhalmozási bevételek</t>
  </si>
  <si>
    <t>Felhalmozási áfa visszatérülése</t>
  </si>
  <si>
    <t>Ingatlan (telek) értékesítése</t>
  </si>
  <si>
    <t>Gép, berendezés értékesítése</t>
  </si>
  <si>
    <t>Egyéb felhalmozási bevétel (Vízmű nettó bérleti díj)</t>
  </si>
  <si>
    <t>Önk.lakások értékesítése</t>
  </si>
  <si>
    <t>Felhalmozási bevételek /1-5-ig/ összesen:</t>
  </si>
  <si>
    <t>VI.</t>
  </si>
  <si>
    <t>Önkormányzat költségvetési támogatása</t>
  </si>
  <si>
    <t>Normatív áll.hozzájár.-lakosságszámhoz kötött</t>
  </si>
  <si>
    <t>Normatív áll.hozzájár.-feladatmutatóhoz kötött</t>
  </si>
  <si>
    <t>Kieg.tám.(pedagógiai továbbkképz., ~ szakszolg.)</t>
  </si>
  <si>
    <t>Kieg.tám egyes szociális feladatok ellátásához</t>
  </si>
  <si>
    <t>Központosított támogatások (5.mell.)</t>
  </si>
  <si>
    <t>VII.</t>
  </si>
  <si>
    <t>Működési célú,támogatásértékű bevételek</t>
  </si>
  <si>
    <t>Műk.c.támog.értékű bev.közp.ktv.szervtől</t>
  </si>
  <si>
    <t>Műk.c.támog.értékű bev.fejezeti kez.ei.-tól</t>
  </si>
  <si>
    <t>Műk.c.támog.értékű bev.TB alapoktól</t>
  </si>
  <si>
    <t>4</t>
  </si>
  <si>
    <t>Műk.c.támog.értékű bev.elkül.áll.pénzalapoktól</t>
  </si>
  <si>
    <t>Műk.c.támog.értékű bev.többcélú kistérségi társulástól</t>
  </si>
  <si>
    <t>VIII.</t>
  </si>
  <si>
    <t>Felhalmozási célú,támogatásértékű bevételek</t>
  </si>
  <si>
    <t>Beruh.célú tám.ért.bev.kp.ktv-i szervtől</t>
  </si>
  <si>
    <t>Felújítási.c.pe.átv.EU-s programból</t>
  </si>
  <si>
    <t>Felhalm célú, tám.értékű bev.-ek /1-2-ig/ össz.:</t>
  </si>
  <si>
    <t>IX.</t>
  </si>
  <si>
    <t>Működési célú pénzeszköz átvétel</t>
  </si>
  <si>
    <t>Működési célú pénzeszköz átvétel vállalkozástól</t>
  </si>
  <si>
    <t>Működési célú pénzeszköz átvétel össz.:</t>
  </si>
  <si>
    <t>X.</t>
  </si>
  <si>
    <t>Műk.célra nyújtott visszatérülések összesen:</t>
  </si>
  <si>
    <t>XI.</t>
  </si>
  <si>
    <t>Felhalmozási célú pénzeszköz átvétel</t>
  </si>
  <si>
    <t xml:space="preserve">Felhalmozási célú pénzeszköz átvétel </t>
  </si>
  <si>
    <t>Felhalmozási célú pénzeszköz átvétel /1-2./ össz.:</t>
  </si>
  <si>
    <t>XII.</t>
  </si>
  <si>
    <t>Felhc.célra nyújtott visszatérülések összesen:</t>
  </si>
  <si>
    <t>Pénzforgalmi bevételek összesen:</t>
  </si>
  <si>
    <t>XIII.</t>
  </si>
  <si>
    <t>Előző évi pénzmaradvány</t>
  </si>
  <si>
    <t>Működési célú pénzmaradvány igénybevétele</t>
  </si>
  <si>
    <t>Felhalmozási célú pénzmaradvány igénybevétele</t>
  </si>
  <si>
    <t>Előző évi pénzmaradvány összesen:</t>
  </si>
  <si>
    <t>Kölcsön visszatérülése</t>
  </si>
  <si>
    <t>BEVÉTELEK MINDÖSSZESEN: (I-XIII.-ig)</t>
  </si>
  <si>
    <t>BEVÉTELEK MEGOSZLÁSA</t>
  </si>
  <si>
    <t>Felhasználás szerint:</t>
  </si>
  <si>
    <t>Működési bevételek (pénzforgalmi és pénzforgalom nélküli)</t>
  </si>
  <si>
    <t>Felhalmozási bevételek (pézforg.-i és pénzforg. nélküli)</t>
  </si>
  <si>
    <t>Felhasználás szerint összesen /1-2-ig/:</t>
  </si>
  <si>
    <t>Forrás szerint</t>
  </si>
  <si>
    <t>Saját bevétel</t>
  </si>
  <si>
    <t>Állami forrás</t>
  </si>
  <si>
    <t>Támogatás értékű bevételek,átvett pénzeszközök</t>
  </si>
  <si>
    <t>Kölcsön visszatérülés</t>
  </si>
  <si>
    <t>Pénzmaradvány igénybevétele (pénzforgalom nélküli bevétel)</t>
  </si>
  <si>
    <t>Forrás szerint összesen /1-5-ig/:</t>
  </si>
  <si>
    <t>K I A D Á S O K                      ezer Ft-ban</t>
  </si>
  <si>
    <t>Működési kiadások</t>
  </si>
  <si>
    <t>Személyi juttatások</t>
  </si>
  <si>
    <t>Munkaadókat terhelő járulékok</t>
  </si>
  <si>
    <t>Dologi és egyéb folyó kiadások</t>
  </si>
  <si>
    <t>Ellátottak pénzbeli juttatása ( tankönyv támogatás)</t>
  </si>
  <si>
    <t>Szociálpolitikai juttatások-ellátottak juttatásai</t>
  </si>
  <si>
    <t>6.</t>
  </si>
  <si>
    <t>7.</t>
  </si>
  <si>
    <t>Működési hitel törlesztés</t>
  </si>
  <si>
    <t>Működési kiadások /1-7-ig/ összesen:</t>
  </si>
  <si>
    <t>Felhalmozási kiadások</t>
  </si>
  <si>
    <t>Felújítási kiadások</t>
  </si>
  <si>
    <t>Beruházási kiadások</t>
  </si>
  <si>
    <t>Felhalmozási célú pénzeszköz átadás</t>
  </si>
  <si>
    <t>Felhalmozási hitel törlesztés</t>
  </si>
  <si>
    <t>Tartalékok</t>
  </si>
  <si>
    <t>Működési céltartalék</t>
  </si>
  <si>
    <t>Felhalmozási céltartalék</t>
  </si>
  <si>
    <t>Tartalékok /1-2-ig/ összesen:</t>
  </si>
  <si>
    <t>Adott kölcsönök</t>
  </si>
  <si>
    <t>lakosság részére</t>
  </si>
  <si>
    <t>KIADÁSOK MINDÖSSZESEN: /I-IV-ig/</t>
  </si>
  <si>
    <t>KIADÁSOK MEGOSZLÁSA</t>
  </si>
  <si>
    <t>Működési célra</t>
  </si>
  <si>
    <t>Felhalmozási célra</t>
  </si>
  <si>
    <t>Felhasználás szerint /1-3-ig/ öszesen:</t>
  </si>
  <si>
    <t>Cím</t>
  </si>
  <si>
    <t>Intézmény</t>
  </si>
  <si>
    <t>M.adói járulékok</t>
  </si>
  <si>
    <t>Dologi és egyéb folyó kiadások, ell.pénzb.jutt.</t>
  </si>
  <si>
    <t>Műk.c.tám.ért.kiadás és műk.célra átadott p.e.</t>
  </si>
  <si>
    <t>Társ.és szoc.pol.kia-dások</t>
  </si>
  <si>
    <t>Felhalmo-zási kiadás</t>
  </si>
  <si>
    <t>Felh.c.tám.ért.kiadás és felh.célra átadott p.e.</t>
  </si>
  <si>
    <t>Kölcsön nyújtás</t>
  </si>
  <si>
    <t>Céltartalék</t>
  </si>
  <si>
    <t>Intézmény finanszírozás</t>
  </si>
  <si>
    <t>Hitel visszafizetés</t>
  </si>
  <si>
    <t>Összesen</t>
  </si>
  <si>
    <t>ÖNÁLLÓAN MŰKÖDŐ ÉS GAZDÁLKODÓ  KÖLTSÉGVETÉSI SZERVEK</t>
  </si>
  <si>
    <t>Önkormányzat</t>
  </si>
  <si>
    <t>Polgármesteri Hivatal</t>
  </si>
  <si>
    <t>KLAPI</t>
  </si>
  <si>
    <t>ÖNÁLLÓAN MŰKÖDŐ  KÖLTSÉGVETÉSI SZERVEK</t>
  </si>
  <si>
    <t>Hegyesi János Városi Könyvtár és Közművelődési Intézmény</t>
  </si>
  <si>
    <t>Kastélypark Fürdő</t>
  </si>
  <si>
    <t>ÖNKORM. ÖSSZESEN</t>
  </si>
  <si>
    <t>Működési + helyi adóbev.+e-gyéb sajátos bev.</t>
  </si>
  <si>
    <t>Átengedett bevétel</t>
  </si>
  <si>
    <t>Felhalmozási bevétel (pályázatok, ÁFA)</t>
  </si>
  <si>
    <t>Állami hj.és támogatás</t>
  </si>
  <si>
    <t>Műk.re átvett p.e.; műk.c.tám. ért.bev.</t>
  </si>
  <si>
    <t>Felh.ra átvett p.e.; felh.c.tám. ért.bev.</t>
  </si>
  <si>
    <t>Előző évi pénzmarad-vány</t>
  </si>
  <si>
    <t>Hitel felvétel</t>
  </si>
  <si>
    <t>ÖNKORMÁNYZAT ÖSSZESEN</t>
  </si>
  <si>
    <t>Helyi adók összesen /1-4-ig/ össz.:</t>
  </si>
  <si>
    <t>Hitel</t>
  </si>
  <si>
    <t>Füzesgyarmat Város Önkormányzat</t>
  </si>
  <si>
    <t>Bevétel</t>
  </si>
  <si>
    <t>adatok ezer Ft-ban</t>
  </si>
  <si>
    <t>Eredeti</t>
  </si>
  <si>
    <t>Már elfogadott módosítás</t>
  </si>
  <si>
    <t xml:space="preserve">Módosítási </t>
  </si>
  <si>
    <t>Módosított ei. 2004.09.30</t>
  </si>
  <si>
    <t xml:space="preserve"> előirányzat</t>
  </si>
  <si>
    <t>kérelem</t>
  </si>
  <si>
    <t>Állami hozzájárulás</t>
  </si>
  <si>
    <t xml:space="preserve">Működési célú pénzeszköz átvétel               </t>
  </si>
  <si>
    <t>Felhalmozásra átvett pénzeszköz</t>
  </si>
  <si>
    <t>Értékpapír beváltás</t>
  </si>
  <si>
    <t xml:space="preserve">Pénzmaradvány </t>
  </si>
  <si>
    <t>BEVÉTELI ELŐIRÁNYZAT ÖSSZESEN:</t>
  </si>
  <si>
    <t>Füzesgyarmat Város Önkormányzata</t>
  </si>
  <si>
    <t>Eredeti előirányzat</t>
  </si>
  <si>
    <t>Módosítási kérelem</t>
  </si>
  <si>
    <t xml:space="preserve">Módosított ei. </t>
  </si>
  <si>
    <t>Működési célra átadott pénzeszköz</t>
  </si>
  <si>
    <t xml:space="preserve">Felhalmozási célra átadott </t>
  </si>
  <si>
    <t>Intézményfinanszírozás</t>
  </si>
  <si>
    <t>KIADÁSI ELŐIRÁNYZAT ÖSSZESEN</t>
  </si>
  <si>
    <t xml:space="preserve">ÖNHIKI </t>
  </si>
  <si>
    <t>Egyéb központi tám.</t>
  </si>
  <si>
    <t>XIV.</t>
  </si>
  <si>
    <t>XV.</t>
  </si>
  <si>
    <t>Kölcsön  visszatérülés</t>
  </si>
  <si>
    <t>Hegyesi János Könyvtár és Közművelődési Intézmény</t>
  </si>
  <si>
    <t>Füzesgyarmat Város Önkormányzat Polgármesteri Hivatala</t>
  </si>
  <si>
    <t>Füzesgyarmat Városi Könyvtár és Közművelődési Intézmény</t>
  </si>
  <si>
    <t>Füzesgyarmat Kastélypark Fürdő</t>
  </si>
  <si>
    <t>Kiadás</t>
  </si>
  <si>
    <t>Társ.szoc.pol. kiadások</t>
  </si>
  <si>
    <t>- pótlékok, bírságok</t>
  </si>
  <si>
    <t>Átengedett központi adók /1-5-ig/ össz.:</t>
  </si>
  <si>
    <t xml:space="preserve">Működési és egyéb sajátos bevételek                      </t>
  </si>
  <si>
    <t>Hitel felvétel törlése</t>
  </si>
  <si>
    <t>Intézményfinanszírozás-önkormányzattól</t>
  </si>
  <si>
    <t>Műk.c.támog.értékű bev.önk.kgv-i szervtől</t>
  </si>
  <si>
    <t>Működési célú, tám.értékű bev.-ek /1-6-ig/ össz.:</t>
  </si>
  <si>
    <t>2012. december 31.</t>
  </si>
  <si>
    <t>2012. december  31.</t>
  </si>
  <si>
    <t>Képv.tiszt.díj lemondás</t>
  </si>
  <si>
    <t>Bér komp. 9-11.hó</t>
  </si>
  <si>
    <t>Részfoglalk.egyéb bére</t>
  </si>
  <si>
    <t>Óvodáztatási támogatás</t>
  </si>
  <si>
    <t>Segélyek ei.átadás hivatalnak</t>
  </si>
  <si>
    <t>Bér komp. 9-11.hó járuléka</t>
  </si>
  <si>
    <t>Részfoglalk.egyéb bér járuléka</t>
  </si>
  <si>
    <t>Prémium éves bér</t>
  </si>
  <si>
    <t>Kieg.gyermekvéd.támogatás</t>
  </si>
  <si>
    <t>Otthonteremtési támogatás</t>
  </si>
  <si>
    <t>Elszámolási számláról átvezetés</t>
  </si>
  <si>
    <t>Kisértékű tárgyi eszköz+áfa</t>
  </si>
  <si>
    <t>Készletbesz., szolgáltatás,egyéb k.dologira</t>
  </si>
  <si>
    <t>Részfoglalk.egyéb bére, járulékra, kisért.t.esz-re</t>
  </si>
  <si>
    <t>Készlet,szolgáltatás,egyéb különféle dologira</t>
  </si>
  <si>
    <t>Okmányirodai bevétel</t>
  </si>
  <si>
    <t>Okmányiroda</t>
  </si>
  <si>
    <t>Bérkompenzáció 6-8.hó</t>
  </si>
  <si>
    <t>Bérkompenzáció 6-8.hó járuléka</t>
  </si>
  <si>
    <t>Ügyv.és egyéb gépek,áfa,műk.c.pü.átadás</t>
  </si>
  <si>
    <t>Ügyv.és egyéb gépek vásárlása</t>
  </si>
  <si>
    <t xml:space="preserve">Műk-re átadott </t>
  </si>
  <si>
    <t>Felhalmozási célú pénzeszköz átvétel önk.ktgv-i szervtől</t>
  </si>
  <si>
    <t>Működési célú pénzeszköz átadás/tám.ért.műk.kiadás</t>
  </si>
  <si>
    <t>Hosszú lejáratú hitel törlesztés</t>
  </si>
  <si>
    <t>Befektetési célú részesedés vásárlás</t>
  </si>
  <si>
    <t>Felhalmozási tám.értékű kiadás</t>
  </si>
  <si>
    <t>Felhalmozási kiadások /1-7-ig/ összesen:</t>
  </si>
  <si>
    <t>8.</t>
  </si>
  <si>
    <t>Önkormányzat költségv. tám./1-8-ig/ össz.:</t>
  </si>
  <si>
    <t>Központosított felh.támogatás</t>
  </si>
  <si>
    <t>Intézmény működési bevételek</t>
  </si>
  <si>
    <t>Költségvetési támogatás, állami hozzájárulás</t>
  </si>
  <si>
    <t xml:space="preserve">Működési célú ,támogatásértékű bevétel               </t>
  </si>
  <si>
    <t>Prémiuméves tám.</t>
  </si>
  <si>
    <t>EMMI rend. Eselyegyenlőségi tám. (iskola)</t>
  </si>
  <si>
    <t>DAOP pályázati tám. Kerékpárút</t>
  </si>
  <si>
    <t>EON túlfizetésből közvilágítás</t>
  </si>
  <si>
    <t>DAOP Támogatás kerékpárút</t>
  </si>
  <si>
    <t>Állati hulla bevétel csökkenés</t>
  </si>
  <si>
    <t xml:space="preserve">Hitel felvétel </t>
  </si>
  <si>
    <t>Színpad székek vásárlása</t>
  </si>
  <si>
    <t>Csirkeól vásárlás</t>
  </si>
  <si>
    <t>Üdülő bevétel elmaradás</t>
  </si>
  <si>
    <t>Továbbszámlázott megtérülés</t>
  </si>
  <si>
    <t>Kompenzáció</t>
  </si>
  <si>
    <t>Kompenzáció járuléka</t>
  </si>
  <si>
    <t>Bér kompenzáció</t>
  </si>
  <si>
    <t>Start téli közfoglalkoztatás</t>
  </si>
  <si>
    <t>Betonrázópad</t>
  </si>
  <si>
    <t>Start plusz egyéb</t>
  </si>
  <si>
    <t>Vetőgép vásárlás</t>
  </si>
  <si>
    <t>Vegyszer beszerzés</t>
  </si>
  <si>
    <t>Fagyasztóláda, öntözőcső</t>
  </si>
  <si>
    <t>Anyag,gázolaj, vetőmag stb.</t>
  </si>
  <si>
    <t>Start belvíz</t>
  </si>
  <si>
    <t>Start közút</t>
  </si>
  <si>
    <t>IFA pótkocsi vásárlás</t>
  </si>
  <si>
    <t>Start mezőgazdasági utak</t>
  </si>
  <si>
    <t>E-ON túlfizetésből közvilágítás</t>
  </si>
  <si>
    <t>Start erdőgazdálkodás</t>
  </si>
  <si>
    <t>Start mezőgazdasági földút</t>
  </si>
  <si>
    <t>Start illegális hulladék lerakó felszámolás</t>
  </si>
  <si>
    <t>Munkatapasztalat támogatás</t>
  </si>
  <si>
    <t>Hosszú időtartamú közfoglalkoztatás</t>
  </si>
  <si>
    <t>TÁMOP 1.1.2.</t>
  </si>
  <si>
    <t>Egyes jöv.pótló támogatások</t>
  </si>
  <si>
    <t>Víztermelési bevétel</t>
  </si>
  <si>
    <t>Víztermelési bevételből dologi</t>
  </si>
  <si>
    <t>Továbbszámlázás</t>
  </si>
  <si>
    <t>Lakóingatlan bevételből</t>
  </si>
  <si>
    <t>Lakóingatlan karbantartás</t>
  </si>
  <si>
    <t>Pedagógus pótlék</t>
  </si>
  <si>
    <t>Egyéb közfoglalkoztatás</t>
  </si>
  <si>
    <t>Iskola okt.normatíva lemondás</t>
  </si>
  <si>
    <t>Prémiuméves bér</t>
  </si>
  <si>
    <t>Prémiuméves bér járuléka</t>
  </si>
  <si>
    <t>Prémium éves bér csökkenés</t>
  </si>
  <si>
    <t>Iskola prémiumév</t>
  </si>
  <si>
    <t>Iskola prémium év</t>
  </si>
  <si>
    <t>Iskola Kistérségtől</t>
  </si>
  <si>
    <t>EU-s szennyvízberuházás támogatás</t>
  </si>
  <si>
    <t>Szennyvízberuházás FOA</t>
  </si>
  <si>
    <t>Szennyvízberuházás egyenes ÁFA</t>
  </si>
  <si>
    <t>Szennyvízberuházás EU önerő alap támogatás</t>
  </si>
  <si>
    <t>Kistérség prémiumév</t>
  </si>
  <si>
    <t>Közfoglalkoztatottak 2013.évi előleg</t>
  </si>
  <si>
    <t>Kerékpárút EU támogatása</t>
  </si>
  <si>
    <t>Kerékpárút FOA</t>
  </si>
  <si>
    <t>Egyéb épület felújítása</t>
  </si>
  <si>
    <t>Iparűzési adó</t>
  </si>
  <si>
    <t>Egyéb gépek vásárlása iparűzési adóból</t>
  </si>
  <si>
    <t>Építményadó</t>
  </si>
  <si>
    <t>Kölcsönre</t>
  </si>
  <si>
    <t>EMMI rend. Esélyegyenlőségi tám. (iskola)</t>
  </si>
  <si>
    <t>Beilleszkedési probl. gyermek. nev. támogatás</t>
  </si>
  <si>
    <t>Kölcsön ny,háztartásoknak céltartalékból</t>
  </si>
  <si>
    <t>HU-RO II. bevétel elmaradás csökkenés</t>
  </si>
  <si>
    <t>Szoc.épület támogatás</t>
  </si>
  <si>
    <t xml:space="preserve">Felhalmozási célú,támogatásértékű bevétel               </t>
  </si>
  <si>
    <t>Tyúk értékesítés</t>
  </si>
  <si>
    <t>Bér ei-ra</t>
  </si>
  <si>
    <t>Városgazdálodási Kft. Alaptőke / tartós r./</t>
  </si>
  <si>
    <t>Start pályázatok</t>
  </si>
  <si>
    <t>Helyi adóból közfoglalkoztatásra</t>
  </si>
  <si>
    <t xml:space="preserve">Műk.tartalékból közfoglalkozatatásra </t>
  </si>
  <si>
    <t>Ady u.Vörösmarty u.felújítás</t>
  </si>
  <si>
    <t>Strandfürdőnek amortizációs költségre</t>
  </si>
  <si>
    <t>Elmaradt felh.pe.átadás törlése</t>
  </si>
  <si>
    <t>Működési hitel törlesztés szennyvíz önerő alap</t>
  </si>
  <si>
    <t xml:space="preserve">Sportcsarnok </t>
  </si>
  <si>
    <t>Ei.helyesbítés dologi kiadásra</t>
  </si>
  <si>
    <t>Szoc.épület támogatás felhalmozási céltartalékba</t>
  </si>
  <si>
    <t>Pe.átvétel vállalkozásoktól</t>
  </si>
  <si>
    <t>Szennyvízberuházás</t>
  </si>
  <si>
    <t>Beilleszkedési prob.gyermekek tám.</t>
  </si>
  <si>
    <t>Központosított ei.</t>
  </si>
  <si>
    <t>Polgármesteri hivatalnak kiadások megtérítése</t>
  </si>
  <si>
    <t xml:space="preserve">Felhalmozási bevételek </t>
  </si>
  <si>
    <t>Felh.ÁFA visszatérülés (  ford)</t>
  </si>
  <si>
    <t>kamatbevétel</t>
  </si>
  <si>
    <t xml:space="preserve">HU-RO II. </t>
  </si>
  <si>
    <t>Ford.áfa kiadás</t>
  </si>
  <si>
    <t>HU-RO kiadásokra</t>
  </si>
  <si>
    <t>Temetési kölcsön</t>
  </si>
  <si>
    <t>Gyermektartásdíj</t>
  </si>
  <si>
    <t>Segély átadása hivatalhoz</t>
  </si>
  <si>
    <t>Támogatás átvezetés p.h.-tól</t>
  </si>
  <si>
    <t>Ivóvízminőségjavító program</t>
  </si>
  <si>
    <t>Lakáshozjutók</t>
  </si>
  <si>
    <t>Háztartásoknak nyújtott kölcsön belvíz</t>
  </si>
  <si>
    <t xml:space="preserve">Első lakáshoz jutók </t>
  </si>
  <si>
    <t>HU-RO  pályázatok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</si>
</sst>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yyyy\-mm"/>
    <numFmt numFmtId="166" formatCode="#,##0.0"/>
    <numFmt numFmtId="167" formatCode="mmm\ d/"/>
    <numFmt numFmtId="168" formatCode="#,##0&quot; Ft&quot;"/>
    <numFmt numFmtId="169" formatCode="#,##0\ [$Ft-40E];[Red]\-#,##0\ [$Ft-40E]"/>
    <numFmt numFmtId="170" formatCode="#,##0\ &quot;Ft&quot;"/>
    <numFmt numFmtId="171" formatCode="_-* #,##0.00\ _F_t_-;\-* #,##0.00\ _F_t_-;_-* \-??\ _F_t_-;_-@_-"/>
    <numFmt numFmtId="172" formatCode="0.0"/>
    <numFmt numFmtId="173" formatCode="#,##0.000"/>
    <numFmt numFmtId="174" formatCode="#,##0\ _F_t"/>
  </numFmts>
  <fonts count="19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4"/>
      <name val="Book Antiqua"/>
      <family val="1"/>
    </font>
    <font>
      <b/>
      <sz val="14"/>
      <name val="Book Antiqua"/>
      <family val="1"/>
    </font>
    <font>
      <b/>
      <sz val="12"/>
      <name val="Book Antiqua"/>
      <family val="1"/>
    </font>
    <font>
      <b/>
      <sz val="13"/>
      <name val="Book Antiqua"/>
      <family val="1"/>
    </font>
    <font>
      <b/>
      <u val="single"/>
      <sz val="14"/>
      <name val="Book Antiqua"/>
      <family val="1"/>
    </font>
    <font>
      <sz val="12"/>
      <name val="Book Antiqua"/>
      <family val="1"/>
    </font>
    <font>
      <sz val="10"/>
      <color indexed="10"/>
      <name val="Arial"/>
      <family val="0"/>
    </font>
    <font>
      <sz val="13"/>
      <name val="Book Antiqua"/>
      <family val="1"/>
    </font>
    <font>
      <sz val="10"/>
      <name val="Book Antiqua"/>
      <family val="1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27"/>
        <bgColor indexed="9"/>
      </patternFill>
    </fill>
  </fills>
  <borders count="6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0" fontId="2" fillId="2" borderId="4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3" fontId="0" fillId="2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2" fillId="3" borderId="6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3" fontId="2" fillId="3" borderId="5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4" xfId="0" applyFont="1" applyBorder="1" applyAlignment="1">
      <alignment/>
    </xf>
    <xf numFmtId="164" fontId="0" fillId="0" borderId="6" xfId="0" applyNumberFormat="1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ill="1" applyBorder="1" applyAlignment="1">
      <alignment/>
    </xf>
    <xf numFmtId="0" fontId="2" fillId="0" borderId="4" xfId="0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7" xfId="0" applyBorder="1" applyAlignment="1">
      <alignment/>
    </xf>
    <xf numFmtId="0" fontId="1" fillId="3" borderId="8" xfId="0" applyFont="1" applyFill="1" applyBorder="1" applyAlignment="1">
      <alignment horizontal="center"/>
    </xf>
    <xf numFmtId="3" fontId="1" fillId="3" borderId="9" xfId="0" applyNumberFormat="1" applyFont="1" applyFill="1" applyBorder="1" applyAlignment="1">
      <alignment/>
    </xf>
    <xf numFmtId="0" fontId="0" fillId="3" borderId="6" xfId="0" applyFill="1" applyBorder="1" applyAlignment="1">
      <alignment/>
    </xf>
    <xf numFmtId="0" fontId="1" fillId="3" borderId="4" xfId="0" applyFont="1" applyFill="1" applyBorder="1" applyAlignment="1">
      <alignment/>
    </xf>
    <xf numFmtId="3" fontId="1" fillId="3" borderId="5" xfId="0" applyNumberFormat="1" applyFont="1" applyFill="1" applyBorder="1" applyAlignment="1">
      <alignment/>
    </xf>
    <xf numFmtId="0" fontId="0" fillId="3" borderId="7" xfId="0" applyFill="1" applyBorder="1" applyAlignment="1">
      <alignment/>
    </xf>
    <xf numFmtId="0" fontId="1" fillId="3" borderId="8" xfId="0" applyFont="1" applyFill="1" applyBorder="1" applyAlignment="1">
      <alignment/>
    </xf>
    <xf numFmtId="3" fontId="0" fillId="0" borderId="5" xfId="0" applyNumberFormat="1" applyFill="1" applyBorder="1" applyAlignment="1">
      <alignment/>
    </xf>
    <xf numFmtId="0" fontId="2" fillId="4" borderId="4" xfId="0" applyFont="1" applyFill="1" applyBorder="1" applyAlignment="1">
      <alignment/>
    </xf>
    <xf numFmtId="3" fontId="1" fillId="0" borderId="9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3" fontId="6" fillId="0" borderId="11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10" fontId="6" fillId="0" borderId="0" xfId="0" applyNumberFormat="1" applyFont="1" applyAlignment="1">
      <alignment/>
    </xf>
    <xf numFmtId="3" fontId="8" fillId="0" borderId="13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6" fillId="0" borderId="15" xfId="0" applyNumberFormat="1" applyFont="1" applyFill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1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2" fillId="0" borderId="18" xfId="0" applyNumberFormat="1" applyFont="1" applyBorder="1" applyAlignment="1">
      <alignment/>
    </xf>
    <xf numFmtId="3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vertical="top"/>
    </xf>
    <xf numFmtId="3" fontId="9" fillId="0" borderId="0" xfId="0" applyNumberFormat="1" applyFont="1" applyFill="1" applyBorder="1" applyAlignment="1">
      <alignment horizontal="right" vertical="top"/>
    </xf>
    <xf numFmtId="3" fontId="10" fillId="0" borderId="19" xfId="0" applyNumberFormat="1" applyFont="1" applyFill="1" applyBorder="1" applyAlignment="1">
      <alignment horizontal="center" vertical="top" wrapText="1"/>
    </xf>
    <xf numFmtId="3" fontId="10" fillId="0" borderId="20" xfId="0" applyNumberFormat="1" applyFont="1" applyFill="1" applyBorder="1" applyAlignment="1">
      <alignment horizontal="center" vertical="top"/>
    </xf>
    <xf numFmtId="3" fontId="10" fillId="0" borderId="21" xfId="0" applyNumberFormat="1" applyFont="1" applyFill="1" applyBorder="1" applyAlignment="1">
      <alignment horizontal="center" vertical="top" wrapText="1"/>
    </xf>
    <xf numFmtId="3" fontId="10" fillId="0" borderId="22" xfId="0" applyNumberFormat="1" applyFont="1" applyFill="1" applyBorder="1" applyAlignment="1">
      <alignment horizontal="center" vertical="top" wrapText="1"/>
    </xf>
    <xf numFmtId="3" fontId="10" fillId="0" borderId="23" xfId="0" applyNumberFormat="1" applyFont="1" applyFill="1" applyBorder="1" applyAlignment="1">
      <alignment horizontal="center" vertical="top" wrapText="1"/>
    </xf>
    <xf numFmtId="3" fontId="10" fillId="0" borderId="0" xfId="0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 horizontal="center" vertical="top" wrapText="1"/>
    </xf>
    <xf numFmtId="3" fontId="10" fillId="0" borderId="25" xfId="0" applyNumberFormat="1" applyFont="1" applyFill="1" applyBorder="1" applyAlignment="1">
      <alignment horizontal="center" vertical="top"/>
    </xf>
    <xf numFmtId="3" fontId="10" fillId="0" borderId="26" xfId="0" applyNumberFormat="1" applyFont="1" applyFill="1" applyBorder="1" applyAlignment="1">
      <alignment horizontal="center" vertical="top" wrapText="1"/>
    </xf>
    <xf numFmtId="3" fontId="10" fillId="0" borderId="27" xfId="0" applyNumberFormat="1" applyFont="1" applyFill="1" applyBorder="1" applyAlignment="1">
      <alignment horizontal="center" vertical="top" wrapText="1"/>
    </xf>
    <xf numFmtId="49" fontId="10" fillId="0" borderId="28" xfId="0" applyNumberFormat="1" applyFont="1" applyFill="1" applyBorder="1" applyAlignment="1">
      <alignment horizontal="center" vertical="top" wrapText="1"/>
    </xf>
    <xf numFmtId="3" fontId="11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 horizontal="right" vertical="top" wrapText="1"/>
    </xf>
    <xf numFmtId="3" fontId="9" fillId="0" borderId="0" xfId="0" applyNumberFormat="1" applyFont="1" applyFill="1" applyBorder="1" applyAlignment="1">
      <alignment horizontal="right"/>
    </xf>
    <xf numFmtId="3" fontId="10" fillId="0" borderId="17" xfId="0" applyNumberFormat="1" applyFont="1" applyFill="1" applyBorder="1" applyAlignment="1">
      <alignment horizontal="right" vertical="center" wrapText="1"/>
    </xf>
    <xf numFmtId="3" fontId="10" fillId="0" borderId="27" xfId="0" applyNumberFormat="1" applyFont="1" applyFill="1" applyBorder="1" applyAlignment="1">
      <alignment horizontal="right" vertical="center" wrapText="1"/>
    </xf>
    <xf numFmtId="3" fontId="10" fillId="0" borderId="29" xfId="0" applyNumberFormat="1" applyFont="1" applyFill="1" applyBorder="1" applyAlignment="1">
      <alignment horizontal="right" vertical="center" wrapText="1"/>
    </xf>
    <xf numFmtId="3" fontId="9" fillId="0" borderId="27" xfId="0" applyNumberFormat="1" applyFont="1" applyFill="1" applyBorder="1" applyAlignment="1">
      <alignment horizontal="right" vertical="center" wrapText="1"/>
    </xf>
    <xf numFmtId="3" fontId="9" fillId="0" borderId="30" xfId="0" applyNumberFormat="1" applyFont="1" applyFill="1" applyBorder="1" applyAlignment="1">
      <alignment horizontal="right" vertical="center" wrapText="1"/>
    </xf>
    <xf numFmtId="3" fontId="9" fillId="0" borderId="28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3" fontId="0" fillId="0" borderId="3" xfId="0" applyNumberFormat="1" applyFont="1" applyBorder="1" applyAlignment="1">
      <alignment horizontal="center"/>
    </xf>
    <xf numFmtId="3" fontId="9" fillId="0" borderId="24" xfId="0" applyNumberFormat="1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vertical="center"/>
    </xf>
    <xf numFmtId="3" fontId="10" fillId="0" borderId="31" xfId="0" applyNumberFormat="1" applyFont="1" applyFill="1" applyBorder="1" applyAlignment="1">
      <alignment horizontal="left" vertical="center" wrapText="1"/>
    </xf>
    <xf numFmtId="3" fontId="9" fillId="0" borderId="24" xfId="0" applyNumberFormat="1" applyFont="1" applyFill="1" applyBorder="1" applyAlignment="1">
      <alignment horizontal="left" vertical="center" wrapText="1"/>
    </xf>
    <xf numFmtId="3" fontId="9" fillId="0" borderId="32" xfId="0" applyNumberFormat="1" applyFont="1" applyFill="1" applyBorder="1" applyAlignment="1">
      <alignment horizontal="left" vertical="center" wrapText="1"/>
    </xf>
    <xf numFmtId="3" fontId="9" fillId="0" borderId="24" xfId="0" applyNumberFormat="1" applyFont="1" applyFill="1" applyBorder="1" applyAlignment="1">
      <alignment horizontal="left" vertical="center" wrapText="1"/>
    </xf>
    <xf numFmtId="3" fontId="9" fillId="0" borderId="32" xfId="0" applyNumberFormat="1" applyFont="1" applyFill="1" applyBorder="1" applyAlignment="1">
      <alignment horizontal="left" vertical="center" wrapText="1"/>
    </xf>
    <xf numFmtId="3" fontId="10" fillId="0" borderId="33" xfId="0" applyNumberFormat="1" applyFont="1" applyFill="1" applyBorder="1" applyAlignment="1">
      <alignment horizontal="right" vertical="center"/>
    </xf>
    <xf numFmtId="3" fontId="10" fillId="0" borderId="16" xfId="0" applyNumberFormat="1" applyFont="1" applyFill="1" applyBorder="1" applyAlignment="1">
      <alignment horizontal="right" vertical="center" wrapText="1"/>
    </xf>
    <xf numFmtId="3" fontId="10" fillId="0" borderId="18" xfId="0" applyNumberFormat="1" applyFont="1" applyFill="1" applyBorder="1" applyAlignment="1">
      <alignment horizontal="right" vertical="center" wrapText="1"/>
    </xf>
    <xf numFmtId="3" fontId="10" fillId="0" borderId="26" xfId="0" applyNumberFormat="1" applyFont="1" applyFill="1" applyBorder="1" applyAlignment="1">
      <alignment horizontal="right" vertical="center" wrapText="1"/>
    </xf>
    <xf numFmtId="3" fontId="10" fillId="0" borderId="30" xfId="0" applyNumberFormat="1" applyFont="1" applyFill="1" applyBorder="1" applyAlignment="1">
      <alignment horizontal="right" vertical="center" wrapText="1"/>
    </xf>
    <xf numFmtId="3" fontId="10" fillId="0" borderId="28" xfId="0" applyNumberFormat="1" applyFont="1" applyFill="1" applyBorder="1" applyAlignment="1">
      <alignment horizontal="right" vertical="center" wrapText="1"/>
    </xf>
    <xf numFmtId="3" fontId="9" fillId="0" borderId="26" xfId="0" applyNumberFormat="1" applyFont="1" applyFill="1" applyBorder="1" applyAlignment="1">
      <alignment horizontal="right" vertical="center" wrapText="1"/>
    </xf>
    <xf numFmtId="3" fontId="9" fillId="0" borderId="25" xfId="0" applyNumberFormat="1" applyFont="1" applyFill="1" applyBorder="1" applyAlignment="1">
      <alignment horizontal="right" vertical="center"/>
    </xf>
    <xf numFmtId="3" fontId="10" fillId="0" borderId="33" xfId="0" applyNumberFormat="1" applyFont="1" applyFill="1" applyBorder="1" applyAlignment="1">
      <alignment horizontal="right" vertical="center"/>
    </xf>
    <xf numFmtId="3" fontId="9" fillId="0" borderId="34" xfId="0" applyNumberFormat="1" applyFont="1" applyFill="1" applyBorder="1" applyAlignment="1">
      <alignment horizontal="right" vertical="center"/>
    </xf>
    <xf numFmtId="3" fontId="10" fillId="0" borderId="35" xfId="0" applyNumberFormat="1" applyFont="1" applyFill="1" applyBorder="1" applyAlignment="1">
      <alignment horizontal="right" vertical="center" wrapText="1"/>
    </xf>
    <xf numFmtId="3" fontId="10" fillId="0" borderId="36" xfId="0" applyNumberFormat="1" applyFont="1" applyFill="1" applyBorder="1" applyAlignment="1">
      <alignment horizontal="right" vertical="center" wrapText="1"/>
    </xf>
    <xf numFmtId="3" fontId="10" fillId="0" borderId="37" xfId="0" applyNumberFormat="1" applyFont="1" applyFill="1" applyBorder="1" applyAlignment="1">
      <alignment horizontal="right" vertical="center" wrapText="1"/>
    </xf>
    <xf numFmtId="3" fontId="10" fillId="0" borderId="38" xfId="0" applyNumberFormat="1" applyFont="1" applyFill="1" applyBorder="1" applyAlignment="1">
      <alignment horizontal="right" vertical="center" wrapText="1"/>
    </xf>
    <xf numFmtId="3" fontId="9" fillId="0" borderId="25" xfId="0" applyNumberFormat="1" applyFont="1" applyFill="1" applyBorder="1" applyAlignment="1">
      <alignment horizontal="right" vertical="center"/>
    </xf>
    <xf numFmtId="3" fontId="9" fillId="0" borderId="34" xfId="0" applyNumberFormat="1" applyFont="1" applyFill="1" applyBorder="1" applyAlignment="1">
      <alignment horizontal="right" vertical="center"/>
    </xf>
    <xf numFmtId="3" fontId="9" fillId="0" borderId="35" xfId="0" applyNumberFormat="1" applyFont="1" applyFill="1" applyBorder="1" applyAlignment="1">
      <alignment horizontal="right" vertical="center" wrapText="1"/>
    </xf>
    <xf numFmtId="3" fontId="9" fillId="0" borderId="36" xfId="0" applyNumberFormat="1" applyFont="1" applyFill="1" applyBorder="1" applyAlignment="1">
      <alignment horizontal="right" vertical="center" wrapText="1"/>
    </xf>
    <xf numFmtId="3" fontId="9" fillId="0" borderId="37" xfId="0" applyNumberFormat="1" applyFont="1" applyFill="1" applyBorder="1" applyAlignment="1">
      <alignment horizontal="right" vertical="center" wrapText="1"/>
    </xf>
    <xf numFmtId="3" fontId="10" fillId="0" borderId="31" xfId="0" applyNumberFormat="1" applyFont="1" applyFill="1" applyBorder="1" applyAlignment="1">
      <alignment horizontal="left" vertical="center" wrapText="1"/>
    </xf>
    <xf numFmtId="3" fontId="10" fillId="0" borderId="39" xfId="0" applyNumberFormat="1" applyFont="1" applyFill="1" applyBorder="1" applyAlignment="1">
      <alignment horizontal="right" vertical="center"/>
    </xf>
    <xf numFmtId="3" fontId="10" fillId="0" borderId="16" xfId="0" applyNumberFormat="1" applyFont="1" applyFill="1" applyBorder="1" applyAlignment="1">
      <alignment horizontal="right" vertical="center" wrapText="1"/>
    </xf>
    <xf numFmtId="3" fontId="10" fillId="0" borderId="29" xfId="0" applyNumberFormat="1" applyFont="1" applyFill="1" applyBorder="1" applyAlignment="1">
      <alignment horizontal="right" vertical="center" wrapText="1"/>
    </xf>
    <xf numFmtId="3" fontId="10" fillId="0" borderId="17" xfId="0" applyNumberFormat="1" applyFont="1" applyFill="1" applyBorder="1" applyAlignment="1">
      <alignment horizontal="right" vertical="center" wrapText="1"/>
    </xf>
    <xf numFmtId="3" fontId="10" fillId="0" borderId="18" xfId="0" applyNumberFormat="1" applyFont="1" applyFill="1" applyBorder="1" applyAlignment="1">
      <alignment horizontal="right" vertical="center" wrapText="1"/>
    </xf>
    <xf numFmtId="3" fontId="10" fillId="0" borderId="26" xfId="0" applyNumberFormat="1" applyFont="1" applyFill="1" applyBorder="1" applyAlignment="1">
      <alignment horizontal="right" vertical="center" wrapText="1"/>
    </xf>
    <xf numFmtId="3" fontId="10" fillId="0" borderId="30" xfId="0" applyNumberFormat="1" applyFont="1" applyFill="1" applyBorder="1" applyAlignment="1">
      <alignment horizontal="right" vertical="center" wrapText="1"/>
    </xf>
    <xf numFmtId="3" fontId="10" fillId="0" borderId="27" xfId="0" applyNumberFormat="1" applyFont="1" applyFill="1" applyBorder="1" applyAlignment="1">
      <alignment horizontal="right" vertical="center" wrapText="1"/>
    </xf>
    <xf numFmtId="3" fontId="10" fillId="0" borderId="28" xfId="0" applyNumberFormat="1" applyFont="1" applyFill="1" applyBorder="1" applyAlignment="1">
      <alignment horizontal="right" vertical="center" wrapText="1"/>
    </xf>
    <xf numFmtId="3" fontId="10" fillId="0" borderId="40" xfId="0" applyNumberFormat="1" applyFont="1" applyFill="1" applyBorder="1" applyAlignment="1">
      <alignment horizontal="right" vertical="center" wrapText="1"/>
    </xf>
    <xf numFmtId="3" fontId="10" fillId="0" borderId="41" xfId="0" applyNumberFormat="1" applyFont="1" applyFill="1" applyBorder="1" applyAlignment="1">
      <alignment horizontal="right" vertical="center" wrapText="1"/>
    </xf>
    <xf numFmtId="3" fontId="10" fillId="0" borderId="42" xfId="0" applyNumberFormat="1" applyFont="1" applyFill="1" applyBorder="1" applyAlignment="1">
      <alignment horizontal="right" vertical="center" wrapText="1"/>
    </xf>
    <xf numFmtId="3" fontId="10" fillId="0" borderId="43" xfId="0" applyNumberFormat="1" applyFont="1" applyFill="1" applyBorder="1" applyAlignment="1">
      <alignment horizontal="right" vertical="center" wrapText="1"/>
    </xf>
    <xf numFmtId="3" fontId="9" fillId="0" borderId="24" xfId="0" applyNumberFormat="1" applyFont="1" applyFill="1" applyBorder="1" applyAlignment="1">
      <alignment vertical="center"/>
    </xf>
    <xf numFmtId="3" fontId="9" fillId="0" borderId="30" xfId="0" applyNumberFormat="1" applyFont="1" applyFill="1" applyBorder="1" applyAlignment="1">
      <alignment vertical="center"/>
    </xf>
    <xf numFmtId="3" fontId="9" fillId="0" borderId="30" xfId="0" applyNumberFormat="1" applyFont="1" applyFill="1" applyBorder="1" applyAlignment="1">
      <alignment horizontal="right" vertical="center"/>
    </xf>
    <xf numFmtId="3" fontId="9" fillId="0" borderId="32" xfId="0" applyNumberFormat="1" applyFont="1" applyFill="1" applyBorder="1" applyAlignment="1">
      <alignment vertical="center" wrapText="1"/>
    </xf>
    <xf numFmtId="3" fontId="9" fillId="0" borderId="36" xfId="0" applyNumberFormat="1" applyFont="1" applyFill="1" applyBorder="1" applyAlignment="1">
      <alignment horizontal="right" vertical="center"/>
    </xf>
    <xf numFmtId="3" fontId="10" fillId="0" borderId="29" xfId="0" applyNumberFormat="1" applyFont="1" applyFill="1" applyBorder="1" applyAlignment="1">
      <alignment horizontal="right" vertical="center"/>
    </xf>
    <xf numFmtId="49" fontId="0" fillId="0" borderId="4" xfId="0" applyNumberFormat="1" applyBorder="1" applyAlignment="1">
      <alignment/>
    </xf>
    <xf numFmtId="3" fontId="9" fillId="0" borderId="26" xfId="0" applyNumberFormat="1" applyFont="1" applyFill="1" applyBorder="1" applyAlignment="1">
      <alignment horizontal="right" vertical="center" wrapText="1"/>
    </xf>
    <xf numFmtId="3" fontId="9" fillId="0" borderId="30" xfId="0" applyNumberFormat="1" applyFont="1" applyFill="1" applyBorder="1" applyAlignment="1">
      <alignment horizontal="right" vertical="center" wrapText="1"/>
    </xf>
    <xf numFmtId="3" fontId="9" fillId="0" borderId="27" xfId="0" applyNumberFormat="1" applyFont="1" applyFill="1" applyBorder="1" applyAlignment="1">
      <alignment horizontal="right" vertical="center" wrapText="1"/>
    </xf>
    <xf numFmtId="3" fontId="9" fillId="0" borderId="28" xfId="0" applyNumberFormat="1" applyFont="1" applyFill="1" applyBorder="1" applyAlignment="1">
      <alignment horizontal="right" vertical="center" wrapText="1"/>
    </xf>
    <xf numFmtId="3" fontId="13" fillId="0" borderId="44" xfId="0" applyNumberFormat="1" applyFont="1" applyFill="1" applyBorder="1" applyAlignment="1">
      <alignment horizontal="left" vertical="center" wrapText="1"/>
    </xf>
    <xf numFmtId="3" fontId="14" fillId="0" borderId="24" xfId="0" applyNumberFormat="1" applyFont="1" applyFill="1" applyBorder="1" applyAlignment="1">
      <alignment vertical="center"/>
    </xf>
    <xf numFmtId="3" fontId="14" fillId="0" borderId="30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3" fontId="14" fillId="0" borderId="24" xfId="0" applyNumberFormat="1" applyFont="1" applyFill="1" applyBorder="1" applyAlignment="1">
      <alignment vertical="center" wrapText="1"/>
    </xf>
    <xf numFmtId="3" fontId="14" fillId="0" borderId="30" xfId="0" applyNumberFormat="1" applyFont="1" applyFill="1" applyBorder="1" applyAlignment="1">
      <alignment horizontal="right" vertical="center"/>
    </xf>
    <xf numFmtId="3" fontId="14" fillId="0" borderId="24" xfId="0" applyNumberFormat="1" applyFont="1" applyFill="1" applyBorder="1" applyAlignment="1">
      <alignment horizontal="justify" vertical="center" wrapText="1"/>
    </xf>
    <xf numFmtId="3" fontId="14" fillId="0" borderId="24" xfId="0" applyNumberFormat="1" applyFont="1" applyFill="1" applyBorder="1" applyAlignment="1">
      <alignment horizontal="left" vertical="center" wrapText="1"/>
    </xf>
    <xf numFmtId="3" fontId="14" fillId="0" borderId="24" xfId="0" applyNumberFormat="1" applyFont="1" applyFill="1" applyBorder="1" applyAlignment="1">
      <alignment vertical="center"/>
    </xf>
    <xf numFmtId="3" fontId="10" fillId="0" borderId="30" xfId="0" applyNumberFormat="1" applyFont="1" applyFill="1" applyBorder="1" applyAlignment="1">
      <alignment horizontal="right" vertical="center"/>
    </xf>
    <xf numFmtId="3" fontId="14" fillId="0" borderId="45" xfId="0" applyNumberFormat="1" applyFont="1" applyFill="1" applyBorder="1" applyAlignment="1">
      <alignment vertical="center"/>
    </xf>
    <xf numFmtId="3" fontId="14" fillId="0" borderId="46" xfId="0" applyNumberFormat="1" applyFont="1" applyFill="1" applyBorder="1" applyAlignment="1">
      <alignment vertical="center"/>
    </xf>
    <xf numFmtId="3" fontId="13" fillId="0" borderId="47" xfId="0" applyNumberFormat="1" applyFont="1" applyFill="1" applyBorder="1" applyAlignment="1">
      <alignment horizontal="right" vertical="center" wrapText="1"/>
    </xf>
    <xf numFmtId="3" fontId="10" fillId="0" borderId="7" xfId="0" applyNumberFormat="1" applyFont="1" applyFill="1" applyBorder="1" applyAlignment="1">
      <alignment horizontal="right" vertical="center" wrapText="1"/>
    </xf>
    <xf numFmtId="3" fontId="10" fillId="0" borderId="8" xfId="0" applyNumberFormat="1" applyFont="1" applyFill="1" applyBorder="1" applyAlignment="1">
      <alignment horizontal="right" vertical="center" wrapText="1"/>
    </xf>
    <xf numFmtId="3" fontId="10" fillId="0" borderId="9" xfId="0" applyNumberFormat="1" applyFont="1" applyFill="1" applyBorder="1" applyAlignment="1">
      <alignment horizontal="right" vertical="center" wrapText="1"/>
    </xf>
    <xf numFmtId="3" fontId="14" fillId="0" borderId="24" xfId="0" applyNumberFormat="1" applyFont="1" applyFill="1" applyBorder="1" applyAlignment="1">
      <alignment vertical="center" wrapText="1"/>
    </xf>
    <xf numFmtId="3" fontId="14" fillId="0" borderId="30" xfId="0" applyNumberFormat="1" applyFont="1" applyFill="1" applyBorder="1" applyAlignment="1">
      <alignment horizontal="right" vertical="center"/>
    </xf>
    <xf numFmtId="3" fontId="14" fillId="0" borderId="32" xfId="0" applyNumberFormat="1" applyFont="1" applyFill="1" applyBorder="1" applyAlignment="1">
      <alignment vertical="center" wrapText="1"/>
    </xf>
    <xf numFmtId="3" fontId="14" fillId="0" borderId="36" xfId="0" applyNumberFormat="1" applyFont="1" applyFill="1" applyBorder="1" applyAlignment="1">
      <alignment horizontal="right" vertical="center"/>
    </xf>
    <xf numFmtId="3" fontId="14" fillId="0" borderId="30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/>
    </xf>
    <xf numFmtId="3" fontId="14" fillId="0" borderId="25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right" vertical="center"/>
    </xf>
    <xf numFmtId="3" fontId="14" fillId="0" borderId="26" xfId="0" applyNumberFormat="1" applyFont="1" applyFill="1" applyBorder="1" applyAlignment="1">
      <alignment horizontal="right" vertical="center" wrapText="1"/>
    </xf>
    <xf numFmtId="3" fontId="14" fillId="0" borderId="30" xfId="0" applyNumberFormat="1" applyFont="1" applyFill="1" applyBorder="1" applyAlignment="1">
      <alignment horizontal="right" vertical="center" wrapText="1"/>
    </xf>
    <xf numFmtId="3" fontId="14" fillId="0" borderId="27" xfId="0" applyNumberFormat="1" applyFont="1" applyFill="1" applyBorder="1" applyAlignment="1">
      <alignment horizontal="right" vertical="center" wrapText="1"/>
    </xf>
    <xf numFmtId="3" fontId="14" fillId="0" borderId="28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/>
    </xf>
    <xf numFmtId="3" fontId="11" fillId="0" borderId="24" xfId="0" applyNumberFormat="1" applyFont="1" applyFill="1" applyBorder="1" applyAlignment="1">
      <alignment vertical="center" wrapText="1"/>
    </xf>
    <xf numFmtId="3" fontId="11" fillId="0" borderId="30" xfId="0" applyNumberFormat="1" applyFont="1" applyFill="1" applyBorder="1" applyAlignment="1">
      <alignment horizontal="right" vertical="center"/>
    </xf>
    <xf numFmtId="3" fontId="10" fillId="0" borderId="24" xfId="0" applyNumberFormat="1" applyFont="1" applyFill="1" applyBorder="1" applyAlignment="1">
      <alignment vertical="center" wrapText="1"/>
    </xf>
    <xf numFmtId="3" fontId="10" fillId="0" borderId="31" xfId="0" applyNumberFormat="1" applyFont="1" applyFill="1" applyBorder="1" applyAlignment="1">
      <alignment vertical="center" wrapText="1"/>
    </xf>
    <xf numFmtId="3" fontId="18" fillId="0" borderId="25" xfId="0" applyNumberFormat="1" applyFont="1" applyBorder="1" applyAlignment="1">
      <alignment/>
    </xf>
    <xf numFmtId="3" fontId="14" fillId="0" borderId="25" xfId="0" applyNumberFormat="1" applyFont="1" applyFill="1" applyBorder="1" applyAlignment="1">
      <alignment horizontal="right" vertical="center"/>
    </xf>
    <xf numFmtId="0" fontId="18" fillId="0" borderId="24" xfId="0" applyFont="1" applyBorder="1" applyAlignment="1">
      <alignment/>
    </xf>
    <xf numFmtId="3" fontId="14" fillId="0" borderId="24" xfId="0" applyNumberFormat="1" applyFont="1" applyFill="1" applyBorder="1" applyAlignment="1">
      <alignment horizontal="center" vertical="center"/>
    </xf>
    <xf numFmtId="3" fontId="14" fillId="0" borderId="30" xfId="0" applyNumberFormat="1" applyFont="1" applyFill="1" applyBorder="1" applyAlignment="1">
      <alignment horizontal="center" vertical="center"/>
    </xf>
    <xf numFmtId="3" fontId="14" fillId="0" borderId="45" xfId="0" applyNumberFormat="1" applyFont="1" applyFill="1" applyBorder="1" applyAlignment="1">
      <alignment horizontal="left" vertical="center" wrapText="1"/>
    </xf>
    <xf numFmtId="3" fontId="14" fillId="0" borderId="48" xfId="0" applyNumberFormat="1" applyFont="1" applyFill="1" applyBorder="1" applyAlignment="1">
      <alignment horizontal="right" vertical="center"/>
    </xf>
    <xf numFmtId="3" fontId="14" fillId="0" borderId="32" xfId="0" applyNumberFormat="1" applyFont="1" applyFill="1" applyBorder="1" applyAlignment="1">
      <alignment horizontal="left" vertical="center" wrapText="1"/>
    </xf>
    <xf numFmtId="3" fontId="14" fillId="0" borderId="30" xfId="0" applyNumberFormat="1" applyFont="1" applyBorder="1" applyAlignment="1">
      <alignment/>
    </xf>
    <xf numFmtId="3" fontId="14" fillId="3" borderId="30" xfId="0" applyNumberFormat="1" applyFont="1" applyFill="1" applyBorder="1" applyAlignment="1">
      <alignment/>
    </xf>
    <xf numFmtId="0" fontId="14" fillId="0" borderId="24" xfId="0" applyFont="1" applyBorder="1" applyAlignment="1">
      <alignment/>
    </xf>
    <xf numFmtId="3" fontId="14" fillId="0" borderId="3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3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3" fontId="10" fillId="0" borderId="31" xfId="0" applyNumberFormat="1" applyFont="1" applyFill="1" applyBorder="1" applyAlignment="1">
      <alignment vertical="center"/>
    </xf>
    <xf numFmtId="3" fontId="10" fillId="0" borderId="29" xfId="0" applyNumberFormat="1" applyFont="1" applyFill="1" applyBorder="1" applyAlignment="1">
      <alignment vertical="center"/>
    </xf>
    <xf numFmtId="3" fontId="10" fillId="0" borderId="17" xfId="0" applyNumberFormat="1" applyFont="1" applyFill="1" applyBorder="1" applyAlignment="1">
      <alignment vertical="center"/>
    </xf>
    <xf numFmtId="3" fontId="10" fillId="0" borderId="18" xfId="0" applyNumberFormat="1" applyFont="1" applyFill="1" applyBorder="1" applyAlignment="1">
      <alignment vertical="center"/>
    </xf>
    <xf numFmtId="3" fontId="10" fillId="0" borderId="27" xfId="0" applyNumberFormat="1" applyFont="1" applyFill="1" applyBorder="1" applyAlignment="1">
      <alignment vertical="center"/>
    </xf>
    <xf numFmtId="3" fontId="10" fillId="0" borderId="28" xfId="0" applyNumberFormat="1" applyFont="1" applyFill="1" applyBorder="1" applyAlignment="1">
      <alignment vertical="center"/>
    </xf>
    <xf numFmtId="3" fontId="9" fillId="0" borderId="27" xfId="0" applyNumberFormat="1" applyFont="1" applyFill="1" applyBorder="1" applyAlignment="1">
      <alignment vertical="center"/>
    </xf>
    <xf numFmtId="3" fontId="9" fillId="0" borderId="28" xfId="0" applyNumberFormat="1" applyFont="1" applyFill="1" applyBorder="1" applyAlignment="1">
      <alignment vertical="center"/>
    </xf>
    <xf numFmtId="3" fontId="9" fillId="0" borderId="37" xfId="0" applyNumberFormat="1" applyFont="1" applyFill="1" applyBorder="1" applyAlignment="1">
      <alignment vertical="center"/>
    </xf>
    <xf numFmtId="0" fontId="14" fillId="0" borderId="0" xfId="0" applyFont="1" applyFill="1" applyAlignment="1">
      <alignment/>
    </xf>
    <xf numFmtId="3" fontId="10" fillId="0" borderId="30" xfId="0" applyNumberFormat="1" applyFont="1" applyFill="1" applyBorder="1" applyAlignment="1">
      <alignment vertical="center"/>
    </xf>
    <xf numFmtId="3" fontId="10" fillId="0" borderId="42" xfId="0" applyNumberFormat="1" applyFont="1" applyFill="1" applyBorder="1" applyAlignment="1">
      <alignment vertical="center"/>
    </xf>
    <xf numFmtId="3" fontId="10" fillId="0" borderId="43" xfId="0" applyNumberFormat="1" applyFont="1" applyFill="1" applyBorder="1" applyAlignment="1">
      <alignment vertical="center"/>
    </xf>
    <xf numFmtId="3" fontId="14" fillId="0" borderId="27" xfId="0" applyNumberFormat="1" applyFont="1" applyFill="1" applyBorder="1" applyAlignment="1">
      <alignment vertical="center"/>
    </xf>
    <xf numFmtId="3" fontId="14" fillId="0" borderId="28" xfId="0" applyNumberFormat="1" applyFont="1" applyFill="1" applyBorder="1" applyAlignment="1">
      <alignment vertical="center"/>
    </xf>
    <xf numFmtId="3" fontId="14" fillId="0" borderId="27" xfId="0" applyNumberFormat="1" applyFont="1" applyFill="1" applyBorder="1" applyAlignment="1">
      <alignment horizontal="center" vertical="center" wrapText="1"/>
    </xf>
    <xf numFmtId="3" fontId="14" fillId="0" borderId="28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3" fontId="9" fillId="0" borderId="41" xfId="0" applyNumberFormat="1" applyFont="1" applyFill="1" applyBorder="1" applyAlignment="1">
      <alignment vertical="center"/>
    </xf>
    <xf numFmtId="3" fontId="9" fillId="0" borderId="42" xfId="0" applyNumberFormat="1" applyFont="1" applyFill="1" applyBorder="1" applyAlignment="1">
      <alignment vertical="center"/>
    </xf>
    <xf numFmtId="3" fontId="9" fillId="0" borderId="43" xfId="0" applyNumberFormat="1" applyFont="1" applyFill="1" applyBorder="1" applyAlignment="1">
      <alignment vertical="center"/>
    </xf>
    <xf numFmtId="3" fontId="10" fillId="0" borderId="31" xfId="0" applyNumberFormat="1" applyFont="1" applyFill="1" applyBorder="1" applyAlignment="1">
      <alignment horizontal="justify" vertical="center" wrapText="1"/>
    </xf>
    <xf numFmtId="3" fontId="13" fillId="0" borderId="8" xfId="0" applyNumberFormat="1" applyFont="1" applyFill="1" applyBorder="1" applyAlignment="1">
      <alignment horizontal="right" vertical="center" wrapText="1"/>
    </xf>
    <xf numFmtId="3" fontId="13" fillId="0" borderId="9" xfId="0" applyNumberFormat="1" applyFont="1" applyFill="1" applyBorder="1" applyAlignment="1">
      <alignment horizontal="right" vertical="center" wrapText="1"/>
    </xf>
    <xf numFmtId="3" fontId="14" fillId="0" borderId="32" xfId="0" applyNumberFormat="1" applyFont="1" applyFill="1" applyBorder="1" applyAlignment="1">
      <alignment vertical="center" wrapText="1"/>
    </xf>
    <xf numFmtId="3" fontId="14" fillId="0" borderId="36" xfId="0" applyNumberFormat="1" applyFont="1" applyFill="1" applyBorder="1" applyAlignment="1">
      <alignment horizontal="right" vertical="center"/>
    </xf>
    <xf numFmtId="3" fontId="11" fillId="0" borderId="27" xfId="0" applyNumberFormat="1" applyFont="1" applyFill="1" applyBorder="1" applyAlignment="1">
      <alignment vertical="center"/>
    </xf>
    <xf numFmtId="3" fontId="11" fillId="0" borderId="28" xfId="0" applyNumberFormat="1" applyFont="1" applyFill="1" applyBorder="1" applyAlignment="1">
      <alignment vertical="center"/>
    </xf>
    <xf numFmtId="3" fontId="9" fillId="0" borderId="29" xfId="0" applyNumberFormat="1" applyFont="1" applyFill="1" applyBorder="1" applyAlignment="1">
      <alignment horizontal="right" vertical="center"/>
    </xf>
    <xf numFmtId="0" fontId="17" fillId="0" borderId="0" xfId="0" applyFont="1" applyAlignment="1">
      <alignment/>
    </xf>
    <xf numFmtId="3" fontId="10" fillId="0" borderId="38" xfId="0" applyNumberFormat="1" applyFont="1" applyFill="1" applyBorder="1" applyAlignment="1">
      <alignment horizontal="right" vertical="center"/>
    </xf>
    <xf numFmtId="0" fontId="11" fillId="0" borderId="31" xfId="0" applyFont="1" applyBorder="1" applyAlignment="1">
      <alignment/>
    </xf>
    <xf numFmtId="0" fontId="10" fillId="0" borderId="31" xfId="0" applyFont="1" applyBorder="1" applyAlignment="1">
      <alignment/>
    </xf>
    <xf numFmtId="0" fontId="14" fillId="4" borderId="24" xfId="0" applyFont="1" applyFill="1" applyBorder="1" applyAlignment="1">
      <alignment/>
    </xf>
    <xf numFmtId="3" fontId="14" fillId="0" borderId="45" xfId="0" applyNumberFormat="1" applyFont="1" applyFill="1" applyBorder="1" applyAlignment="1">
      <alignment vertical="center" wrapText="1"/>
    </xf>
    <xf numFmtId="3" fontId="14" fillId="0" borderId="41" xfId="0" applyNumberFormat="1" applyFont="1" applyFill="1" applyBorder="1" applyAlignment="1">
      <alignment horizontal="right" vertical="center"/>
    </xf>
    <xf numFmtId="0" fontId="18" fillId="0" borderId="24" xfId="0" applyFont="1" applyBorder="1" applyAlignment="1">
      <alignment/>
    </xf>
    <xf numFmtId="3" fontId="10" fillId="0" borderId="28" xfId="0" applyNumberFormat="1" applyFont="1" applyFill="1" applyBorder="1" applyAlignment="1">
      <alignment horizontal="right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7" fillId="0" borderId="51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/>
    </xf>
    <xf numFmtId="3" fontId="10" fillId="0" borderId="61" xfId="0" applyNumberFormat="1" applyFont="1" applyFill="1" applyBorder="1" applyAlignment="1">
      <alignment horizontal="center" vertical="center"/>
    </xf>
    <xf numFmtId="3" fontId="10" fillId="0" borderId="62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17" xfId="0" applyNumberFormat="1" applyFont="1" applyFill="1" applyBorder="1" applyAlignment="1">
      <alignment horizontal="center" vertical="center" wrapText="1"/>
    </xf>
    <xf numFmtId="3" fontId="10" fillId="0" borderId="27" xfId="0" applyNumberFormat="1" applyFont="1" applyFill="1" applyBorder="1" applyAlignment="1">
      <alignment horizontal="center" vertical="center" wrapText="1"/>
    </xf>
    <xf numFmtId="3" fontId="10" fillId="0" borderId="37" xfId="0" applyNumberFormat="1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right" vertical="center"/>
    </xf>
    <xf numFmtId="3" fontId="13" fillId="0" borderId="44" xfId="0" applyNumberFormat="1" applyFont="1" applyFill="1" applyBorder="1" applyAlignment="1">
      <alignment horizontal="left" vertical="center" wrapText="1"/>
    </xf>
    <xf numFmtId="3" fontId="13" fillId="0" borderId="63" xfId="0" applyNumberFormat="1" applyFont="1" applyFill="1" applyBorder="1" applyAlignment="1">
      <alignment horizontal="left" vertical="center" wrapText="1"/>
    </xf>
    <xf numFmtId="3" fontId="10" fillId="0" borderId="17" xfId="0" applyNumberFormat="1" applyFont="1" applyFill="1" applyBorder="1" applyAlignment="1">
      <alignment horizontal="center" vertical="center"/>
    </xf>
    <xf numFmtId="3" fontId="10" fillId="0" borderId="27" xfId="0" applyNumberFormat="1" applyFont="1" applyFill="1" applyBorder="1" applyAlignment="1">
      <alignment horizontal="center" vertical="center"/>
    </xf>
    <xf numFmtId="3" fontId="10" fillId="0" borderId="37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0" fillId="0" borderId="28" xfId="0" applyNumberFormat="1" applyFont="1" applyFill="1" applyBorder="1" applyAlignment="1">
      <alignment horizontal="center" vertical="center"/>
    </xf>
    <xf numFmtId="3" fontId="10" fillId="0" borderId="38" xfId="0" applyNumberFormat="1" applyFont="1" applyFill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3" fontId="10" fillId="0" borderId="16" xfId="0" applyNumberFormat="1" applyFont="1" applyFill="1" applyBorder="1" applyAlignment="1">
      <alignment horizontal="center" vertical="center" wrapText="1"/>
    </xf>
    <xf numFmtId="3" fontId="10" fillId="0" borderId="30" xfId="0" applyNumberFormat="1" applyFont="1" applyFill="1" applyBorder="1" applyAlignment="1">
      <alignment horizontal="center" vertical="center" wrapText="1"/>
    </xf>
    <xf numFmtId="3" fontId="10" fillId="0" borderId="26" xfId="0" applyNumberFormat="1" applyFont="1" applyFill="1" applyBorder="1" applyAlignment="1">
      <alignment horizontal="center" vertical="center" wrapText="1"/>
    </xf>
    <xf numFmtId="3" fontId="10" fillId="0" borderId="35" xfId="0" applyNumberFormat="1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 wrapText="1"/>
    </xf>
    <xf numFmtId="3" fontId="10" fillId="0" borderId="28" xfId="0" applyNumberFormat="1" applyFont="1" applyFill="1" applyBorder="1" applyAlignment="1">
      <alignment horizontal="center" vertical="center" wrapText="1"/>
    </xf>
    <xf numFmtId="3" fontId="10" fillId="0" borderId="38" xfId="0" applyNumberFormat="1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horizontal="center" vertical="center" wrapText="1"/>
    </xf>
    <xf numFmtId="3" fontId="10" fillId="0" borderId="30" xfId="0" applyNumberFormat="1" applyFont="1" applyFill="1" applyBorder="1" applyAlignment="1">
      <alignment horizontal="center" vertical="center" wrapText="1"/>
    </xf>
    <xf numFmtId="3" fontId="10" fillId="0" borderId="26" xfId="0" applyNumberFormat="1" applyFont="1" applyFill="1" applyBorder="1" applyAlignment="1">
      <alignment horizontal="center" vertical="center" wrapText="1"/>
    </xf>
    <xf numFmtId="3" fontId="10" fillId="0" borderId="35" xfId="0" applyNumberFormat="1" applyFont="1" applyFill="1" applyBorder="1" applyAlignment="1">
      <alignment horizontal="center" vertical="center" wrapText="1"/>
    </xf>
    <xf numFmtId="3" fontId="10" fillId="0" borderId="17" xfId="0" applyNumberFormat="1" applyFont="1" applyFill="1" applyBorder="1" applyAlignment="1">
      <alignment horizontal="center" vertical="center" wrapText="1"/>
    </xf>
    <xf numFmtId="3" fontId="10" fillId="0" borderId="27" xfId="0" applyNumberFormat="1" applyFont="1" applyFill="1" applyBorder="1" applyAlignment="1">
      <alignment horizontal="center" vertical="center" wrapText="1"/>
    </xf>
    <xf numFmtId="3" fontId="10" fillId="0" borderId="37" xfId="0" applyNumberFormat="1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 wrapText="1"/>
    </xf>
    <xf numFmtId="3" fontId="10" fillId="0" borderId="28" xfId="0" applyNumberFormat="1" applyFont="1" applyFill="1" applyBorder="1" applyAlignment="1">
      <alignment horizontal="center" vertical="center" wrapText="1"/>
    </xf>
    <xf numFmtId="3" fontId="10" fillId="0" borderId="38" xfId="0" applyNumberFormat="1" applyFont="1" applyFill="1" applyBorder="1" applyAlignment="1">
      <alignment horizontal="center" vertical="center" wrapText="1"/>
    </xf>
    <xf numFmtId="3" fontId="10" fillId="0" borderId="22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view="pageBreakPreview" zoomScaleSheetLayoutView="100" workbookViewId="0" topLeftCell="A1">
      <selection activeCell="C93" sqref="C93"/>
    </sheetView>
  </sheetViews>
  <sheetFormatPr defaultColWidth="9.140625" defaultRowHeight="12.75"/>
  <cols>
    <col min="1" max="1" width="6.140625" style="0" customWidth="1"/>
    <col min="2" max="2" width="51.421875" style="0" customWidth="1"/>
    <col min="3" max="3" width="12.28125" style="18" customWidth="1"/>
    <col min="5" max="5" width="9.7109375" style="0" bestFit="1" customWidth="1"/>
  </cols>
  <sheetData>
    <row r="1" spans="1:3" ht="17.25" customHeight="1">
      <c r="A1" s="1" t="s">
        <v>0</v>
      </c>
      <c r="B1" s="2" t="s">
        <v>1</v>
      </c>
      <c r="C1" s="91" t="s">
        <v>2</v>
      </c>
    </row>
    <row r="2" spans="1:3" ht="12.75">
      <c r="A2" s="233" t="s">
        <v>3</v>
      </c>
      <c r="B2" s="234"/>
      <c r="C2" s="235"/>
    </row>
    <row r="3" spans="1:3" ht="12.75">
      <c r="A3" s="87" t="s">
        <v>4</v>
      </c>
      <c r="B3" s="4" t="s">
        <v>5</v>
      </c>
      <c r="C3" s="5">
        <f>SUM(C4:C5:C6)</f>
        <v>574814</v>
      </c>
    </row>
    <row r="4" spans="1:3" ht="12.75">
      <c r="A4" s="87"/>
      <c r="B4" s="7" t="s">
        <v>5</v>
      </c>
      <c r="C4" s="8">
        <v>78579</v>
      </c>
    </row>
    <row r="5" spans="1:3" s="9" customFormat="1" ht="12.75">
      <c r="A5" s="6" t="s">
        <v>6</v>
      </c>
      <c r="B5" s="7" t="s">
        <v>311</v>
      </c>
      <c r="C5" s="8">
        <v>323</v>
      </c>
    </row>
    <row r="6" spans="1:3" s="9" customFormat="1" ht="12.75">
      <c r="A6" s="6" t="s">
        <v>10</v>
      </c>
      <c r="B6" s="7" t="s">
        <v>31</v>
      </c>
      <c r="C6" s="8">
        <v>495912</v>
      </c>
    </row>
    <row r="7" spans="1:3" ht="12.75">
      <c r="A7" s="87" t="s">
        <v>7</v>
      </c>
      <c r="B7" s="4" t="s">
        <v>8</v>
      </c>
      <c r="C7" s="5"/>
    </row>
    <row r="8" spans="1:3" ht="12.75">
      <c r="A8" s="10" t="s">
        <v>6</v>
      </c>
      <c r="B8" s="11" t="s">
        <v>9</v>
      </c>
      <c r="C8" s="12">
        <v>33445</v>
      </c>
    </row>
    <row r="9" spans="1:3" ht="12.75">
      <c r="A9" s="10" t="s">
        <v>10</v>
      </c>
      <c r="B9" s="11" t="s">
        <v>11</v>
      </c>
      <c r="C9" s="12">
        <v>1500</v>
      </c>
    </row>
    <row r="10" spans="1:3" ht="12.75">
      <c r="A10" s="10" t="s">
        <v>12</v>
      </c>
      <c r="B10" s="11" t="s">
        <v>13</v>
      </c>
      <c r="C10" s="12">
        <v>252360</v>
      </c>
    </row>
    <row r="11" spans="1:3" ht="12.75">
      <c r="A11" s="13" t="s">
        <v>14</v>
      </c>
      <c r="B11" s="138" t="s">
        <v>182</v>
      </c>
      <c r="C11" s="12">
        <v>1500</v>
      </c>
    </row>
    <row r="12" spans="1:3" ht="12.75">
      <c r="A12" s="14" t="s">
        <v>7</v>
      </c>
      <c r="B12" s="15" t="s">
        <v>146</v>
      </c>
      <c r="C12" s="16">
        <f>SUM(C8:C11)</f>
        <v>288805</v>
      </c>
    </row>
    <row r="13" spans="1:3" ht="12.75">
      <c r="A13" s="88" t="s">
        <v>15</v>
      </c>
      <c r="B13" s="15" t="s">
        <v>16</v>
      </c>
      <c r="C13" s="17"/>
    </row>
    <row r="14" spans="1:9" ht="12.75">
      <c r="A14" s="13" t="s">
        <v>6</v>
      </c>
      <c r="B14" s="11" t="s">
        <v>17</v>
      </c>
      <c r="C14" s="12">
        <v>33884</v>
      </c>
      <c r="E14" s="239"/>
      <c r="F14" s="239"/>
      <c r="G14" s="239"/>
      <c r="H14" s="239"/>
      <c r="I14" s="239"/>
    </row>
    <row r="15" spans="1:3" ht="12.75">
      <c r="A15" s="13" t="s">
        <v>10</v>
      </c>
      <c r="B15" s="11" t="s">
        <v>18</v>
      </c>
      <c r="C15" s="12">
        <v>81076</v>
      </c>
    </row>
    <row r="16" spans="1:3" ht="12.75">
      <c r="A16" s="13" t="s">
        <v>12</v>
      </c>
      <c r="B16" s="11" t="s">
        <v>19</v>
      </c>
      <c r="C16" s="12">
        <v>500</v>
      </c>
    </row>
    <row r="17" spans="1:3" ht="12.75">
      <c r="A17" s="13" t="s">
        <v>14</v>
      </c>
      <c r="B17" s="11" t="s">
        <v>20</v>
      </c>
      <c r="C17" s="12">
        <v>700</v>
      </c>
    </row>
    <row r="18" spans="1:3" ht="12.75">
      <c r="A18" s="13" t="s">
        <v>21</v>
      </c>
      <c r="B18" s="11" t="s">
        <v>22</v>
      </c>
      <c r="C18" s="12">
        <v>31000</v>
      </c>
    </row>
    <row r="19" spans="1:5" ht="12.75">
      <c r="A19" s="14" t="s">
        <v>15</v>
      </c>
      <c r="B19" s="15" t="s">
        <v>183</v>
      </c>
      <c r="C19" s="16">
        <f>SUM(C14:C18)</f>
        <v>147160</v>
      </c>
      <c r="E19" s="18"/>
    </row>
    <row r="20" spans="1:3" ht="12.75">
      <c r="A20" s="88" t="s">
        <v>23</v>
      </c>
      <c r="B20" s="15" t="s">
        <v>24</v>
      </c>
      <c r="C20" s="17"/>
    </row>
    <row r="21" spans="1:3" ht="12.75">
      <c r="A21" s="10" t="s">
        <v>6</v>
      </c>
      <c r="B21" s="11" t="s">
        <v>25</v>
      </c>
      <c r="C21" s="12">
        <v>2833</v>
      </c>
    </row>
    <row r="22" spans="1:3" ht="12.75">
      <c r="A22" s="10" t="s">
        <v>10</v>
      </c>
      <c r="B22" s="19" t="s">
        <v>26</v>
      </c>
      <c r="C22" s="12">
        <v>8256</v>
      </c>
    </row>
    <row r="23" spans="1:3" ht="12.75">
      <c r="A23" s="14" t="s">
        <v>23</v>
      </c>
      <c r="B23" s="15" t="s">
        <v>27</v>
      </c>
      <c r="C23" s="16">
        <f>SUM(C20:C22)</f>
        <v>11089</v>
      </c>
    </row>
    <row r="24" spans="1:3" ht="12.75">
      <c r="A24" s="14"/>
      <c r="B24" s="15" t="s">
        <v>28</v>
      </c>
      <c r="C24" s="16">
        <f>SUM(C23+C19+C12+C3)</f>
        <v>1021868</v>
      </c>
    </row>
    <row r="25" spans="1:3" ht="12.75">
      <c r="A25" s="88" t="s">
        <v>29</v>
      </c>
      <c r="B25" s="15" t="s">
        <v>30</v>
      </c>
      <c r="C25" s="17"/>
    </row>
    <row r="26" spans="1:3" ht="12.75">
      <c r="A26" s="20" t="s">
        <v>6</v>
      </c>
      <c r="B26" s="11" t="s">
        <v>31</v>
      </c>
      <c r="C26" s="12"/>
    </row>
    <row r="27" spans="1:3" ht="12.75">
      <c r="A27" s="20" t="s">
        <v>10</v>
      </c>
      <c r="B27" s="19" t="s">
        <v>32</v>
      </c>
      <c r="C27" s="12">
        <v>3150</v>
      </c>
    </row>
    <row r="28" spans="1:3" ht="12.75">
      <c r="A28" s="20" t="s">
        <v>12</v>
      </c>
      <c r="B28" s="21" t="s">
        <v>33</v>
      </c>
      <c r="C28" s="12">
        <v>0</v>
      </c>
    </row>
    <row r="29" spans="1:3" ht="12.75">
      <c r="A29" s="20" t="s">
        <v>14</v>
      </c>
      <c r="B29" s="22" t="s">
        <v>34</v>
      </c>
      <c r="C29" s="12">
        <v>0</v>
      </c>
    </row>
    <row r="30" spans="1:3" ht="12.75">
      <c r="A30" s="20" t="s">
        <v>21</v>
      </c>
      <c r="B30" s="19" t="s">
        <v>35</v>
      </c>
      <c r="C30" s="12">
        <v>0</v>
      </c>
    </row>
    <row r="31" spans="1:3" ht="12.75">
      <c r="A31" s="14" t="s">
        <v>29</v>
      </c>
      <c r="B31" s="15" t="s">
        <v>36</v>
      </c>
      <c r="C31" s="16">
        <f>SUM(C26:C30)</f>
        <v>3150</v>
      </c>
    </row>
    <row r="32" spans="1:3" ht="12.75">
      <c r="A32" s="88" t="s">
        <v>37</v>
      </c>
      <c r="B32" s="15" t="s">
        <v>38</v>
      </c>
      <c r="C32" s="17"/>
    </row>
    <row r="33" spans="1:3" ht="12.75">
      <c r="A33" s="10" t="s">
        <v>6</v>
      </c>
      <c r="B33" s="19" t="s">
        <v>39</v>
      </c>
      <c r="C33" s="12">
        <v>25209</v>
      </c>
    </row>
    <row r="34" spans="1:3" ht="12.75">
      <c r="A34" s="10" t="s">
        <v>10</v>
      </c>
      <c r="B34" s="19" t="s">
        <v>40</v>
      </c>
      <c r="C34" s="12">
        <v>191044</v>
      </c>
    </row>
    <row r="35" spans="1:5" ht="12.75">
      <c r="A35" s="10" t="s">
        <v>12</v>
      </c>
      <c r="B35" s="11" t="s">
        <v>41</v>
      </c>
      <c r="C35" s="12">
        <v>33154</v>
      </c>
      <c r="E35" s="18"/>
    </row>
    <row r="36" spans="1:3" ht="12.75">
      <c r="A36" s="10" t="s">
        <v>14</v>
      </c>
      <c r="B36" s="19" t="s">
        <v>42</v>
      </c>
      <c r="C36" s="12">
        <v>77130</v>
      </c>
    </row>
    <row r="37" spans="1:3" ht="12.75">
      <c r="A37" s="10" t="s">
        <v>21</v>
      </c>
      <c r="B37" s="19" t="s">
        <v>43</v>
      </c>
      <c r="C37" s="12">
        <v>36519</v>
      </c>
    </row>
    <row r="38" spans="1:3" ht="12.75">
      <c r="A38" s="10" t="s">
        <v>96</v>
      </c>
      <c r="B38" s="11" t="s">
        <v>221</v>
      </c>
      <c r="C38" s="12">
        <v>130033</v>
      </c>
    </row>
    <row r="39" spans="1:3" ht="12.75">
      <c r="A39" s="10" t="s">
        <v>97</v>
      </c>
      <c r="B39" s="11" t="s">
        <v>171</v>
      </c>
      <c r="C39" s="12">
        <v>22980</v>
      </c>
    </row>
    <row r="40" spans="1:3" ht="12.75">
      <c r="A40" s="10" t="s">
        <v>219</v>
      </c>
      <c r="B40" s="11" t="s">
        <v>172</v>
      </c>
      <c r="C40" s="12">
        <v>17907</v>
      </c>
    </row>
    <row r="41" spans="1:3" ht="12.75">
      <c r="A41" s="14" t="s">
        <v>37</v>
      </c>
      <c r="B41" s="15" t="s">
        <v>220</v>
      </c>
      <c r="C41" s="16">
        <f>SUM(C33:C40)</f>
        <v>533976</v>
      </c>
    </row>
    <row r="42" spans="1:3" ht="12.75">
      <c r="A42" s="88" t="s">
        <v>44</v>
      </c>
      <c r="B42" s="15" t="s">
        <v>45</v>
      </c>
      <c r="C42" s="17"/>
    </row>
    <row r="43" spans="1:3" ht="12.75">
      <c r="A43" s="10" t="s">
        <v>6</v>
      </c>
      <c r="B43" s="19" t="s">
        <v>46</v>
      </c>
      <c r="C43" s="12">
        <v>25858</v>
      </c>
    </row>
    <row r="44" spans="1:3" ht="12.75">
      <c r="A44" s="10" t="s">
        <v>10</v>
      </c>
      <c r="B44" s="19" t="s">
        <v>47</v>
      </c>
      <c r="C44" s="12">
        <v>94</v>
      </c>
    </row>
    <row r="45" spans="1:3" ht="12.75">
      <c r="A45" s="10" t="s">
        <v>12</v>
      </c>
      <c r="B45" s="19" t="s">
        <v>48</v>
      </c>
      <c r="C45" s="12">
        <v>14214</v>
      </c>
    </row>
    <row r="46" spans="1:3" ht="12.75">
      <c r="A46" s="10" t="s">
        <v>49</v>
      </c>
      <c r="B46" s="19" t="s">
        <v>50</v>
      </c>
      <c r="C46" s="12">
        <v>239069</v>
      </c>
    </row>
    <row r="47" spans="1:3" ht="12.75">
      <c r="A47" s="13" t="s">
        <v>21</v>
      </c>
      <c r="B47" s="11" t="s">
        <v>51</v>
      </c>
      <c r="C47" s="12">
        <v>10913</v>
      </c>
    </row>
    <row r="48" spans="1:3" ht="12.75">
      <c r="A48" s="13" t="s">
        <v>96</v>
      </c>
      <c r="B48" s="11" t="s">
        <v>187</v>
      </c>
      <c r="C48" s="12">
        <v>27811</v>
      </c>
    </row>
    <row r="49" spans="1:3" ht="12.75">
      <c r="A49" s="14" t="s">
        <v>44</v>
      </c>
      <c r="B49" s="15" t="s">
        <v>188</v>
      </c>
      <c r="C49" s="16">
        <f>SUM(C43:C48)</f>
        <v>317959</v>
      </c>
    </row>
    <row r="50" spans="1:3" ht="12.75">
      <c r="A50" s="88" t="s">
        <v>52</v>
      </c>
      <c r="B50" s="15" t="s">
        <v>53</v>
      </c>
      <c r="C50" s="17"/>
    </row>
    <row r="51" spans="1:3" ht="12.75">
      <c r="A51" s="10" t="s">
        <v>6</v>
      </c>
      <c r="B51" s="19" t="s">
        <v>54</v>
      </c>
      <c r="C51" s="12">
        <v>14559</v>
      </c>
    </row>
    <row r="52" spans="1:3" ht="12.75">
      <c r="A52" s="10" t="s">
        <v>10</v>
      </c>
      <c r="B52" s="11" t="s">
        <v>55</v>
      </c>
      <c r="C52" s="12">
        <v>1504922</v>
      </c>
    </row>
    <row r="53" spans="1:3" ht="12.75">
      <c r="A53" s="14" t="s">
        <v>52</v>
      </c>
      <c r="B53" s="15" t="s">
        <v>56</v>
      </c>
      <c r="C53" s="16">
        <f>SUM(C51:C52)</f>
        <v>1519481</v>
      </c>
    </row>
    <row r="54" spans="1:3" ht="12.75">
      <c r="A54" s="88" t="s">
        <v>57</v>
      </c>
      <c r="B54" s="15" t="s">
        <v>58</v>
      </c>
      <c r="C54" s="17"/>
    </row>
    <row r="55" spans="1:3" ht="12.75">
      <c r="A55" s="10" t="s">
        <v>6</v>
      </c>
      <c r="B55" s="11" t="s">
        <v>59</v>
      </c>
      <c r="C55" s="12">
        <v>1098</v>
      </c>
    </row>
    <row r="56" spans="1:3" ht="12.75">
      <c r="A56" s="14" t="s">
        <v>57</v>
      </c>
      <c r="B56" s="15" t="s">
        <v>60</v>
      </c>
      <c r="C56" s="16">
        <f>SUM(C55)</f>
        <v>1098</v>
      </c>
    </row>
    <row r="57" spans="1:3" ht="12.75">
      <c r="A57" s="88" t="s">
        <v>61</v>
      </c>
      <c r="B57" s="15" t="s">
        <v>62</v>
      </c>
      <c r="C57" s="16">
        <v>0</v>
      </c>
    </row>
    <row r="58" spans="1:3" ht="12.75">
      <c r="A58" s="14" t="s">
        <v>63</v>
      </c>
      <c r="B58" s="15" t="s">
        <v>64</v>
      </c>
      <c r="C58" s="17"/>
    </row>
    <row r="59" spans="1:3" ht="12.75">
      <c r="A59" s="10" t="s">
        <v>6</v>
      </c>
      <c r="B59" s="11" t="s">
        <v>65</v>
      </c>
      <c r="C59" s="12">
        <v>4728</v>
      </c>
    </row>
    <row r="60" spans="1:3" ht="12.75">
      <c r="A60" s="13" t="s">
        <v>10</v>
      </c>
      <c r="B60" s="11" t="s">
        <v>213</v>
      </c>
      <c r="C60" s="12">
        <v>835</v>
      </c>
    </row>
    <row r="61" spans="1:3" ht="12.75">
      <c r="A61" s="88" t="s">
        <v>63</v>
      </c>
      <c r="B61" s="15" t="s">
        <v>66</v>
      </c>
      <c r="C61" s="16">
        <f>SUM(C59:C60)</f>
        <v>5563</v>
      </c>
    </row>
    <row r="62" spans="1:3" ht="12.75">
      <c r="A62" s="88" t="s">
        <v>67</v>
      </c>
      <c r="B62" s="15" t="s">
        <v>68</v>
      </c>
      <c r="C62" s="16">
        <v>0</v>
      </c>
    </row>
    <row r="63" spans="1:3" ht="12.75">
      <c r="A63" s="88"/>
      <c r="B63" s="15" t="s">
        <v>69</v>
      </c>
      <c r="C63" s="17">
        <f>(C62+C61+C56+C53+C49+C41+C31+C23+C19+C12+C3)</f>
        <v>3403095</v>
      </c>
    </row>
    <row r="64" spans="1:3" ht="12.75">
      <c r="A64" s="88" t="s">
        <v>70</v>
      </c>
      <c r="B64" s="15" t="s">
        <v>71</v>
      </c>
      <c r="C64" s="17"/>
    </row>
    <row r="65" spans="1:3" ht="12.75">
      <c r="A65" s="10" t="s">
        <v>6</v>
      </c>
      <c r="B65" s="11" t="s">
        <v>72</v>
      </c>
      <c r="C65" s="12">
        <v>33110</v>
      </c>
    </row>
    <row r="66" spans="1:3" ht="12.75">
      <c r="A66" s="10" t="s">
        <v>10</v>
      </c>
      <c r="B66" s="11" t="s">
        <v>73</v>
      </c>
      <c r="C66" s="12"/>
    </row>
    <row r="67" spans="1:3" ht="12.75">
      <c r="A67" s="14" t="s">
        <v>70</v>
      </c>
      <c r="B67" s="15" t="s">
        <v>74</v>
      </c>
      <c r="C67" s="16">
        <f>SUM(C65:C66)</f>
        <v>33110</v>
      </c>
    </row>
    <row r="68" spans="1:3" s="25" customFormat="1" ht="12.75">
      <c r="A68" s="89" t="s">
        <v>173</v>
      </c>
      <c r="B68" s="23" t="s">
        <v>75</v>
      </c>
      <c r="C68" s="24">
        <v>1939</v>
      </c>
    </row>
    <row r="69" spans="1:3" s="25" customFormat="1" ht="12.75">
      <c r="A69" s="90" t="s">
        <v>174</v>
      </c>
      <c r="B69" s="56" t="s">
        <v>147</v>
      </c>
      <c r="C69" s="57">
        <v>253226</v>
      </c>
    </row>
    <row r="70" spans="1:3" ht="13.5" thickBot="1">
      <c r="A70" s="26"/>
      <c r="B70" s="27" t="s">
        <v>76</v>
      </c>
      <c r="C70" s="28">
        <f>(C69+C68+C67+C62+C61+C56+C57+C53+C49+C41+C31+C23+C19+C12+C3)</f>
        <v>3691370</v>
      </c>
    </row>
    <row r="71" spans="1:5" ht="49.5" customHeight="1" hidden="1">
      <c r="A71" s="1"/>
      <c r="B71" s="2" t="s">
        <v>77</v>
      </c>
      <c r="C71" s="3"/>
      <c r="E71" s="18"/>
    </row>
    <row r="72" spans="1:3" ht="12.75" hidden="1">
      <c r="A72" s="10"/>
      <c r="B72" s="11"/>
      <c r="C72" s="12"/>
    </row>
    <row r="73" spans="1:3" ht="12.75" hidden="1">
      <c r="A73" s="29"/>
      <c r="B73" s="30" t="s">
        <v>78</v>
      </c>
      <c r="C73" s="12"/>
    </row>
    <row r="74" spans="1:4" ht="12.75" hidden="1">
      <c r="A74" s="10" t="s">
        <v>6</v>
      </c>
      <c r="B74" s="11" t="s">
        <v>79</v>
      </c>
      <c r="C74" s="12">
        <f>SUM(C24+C41+C49+C56++C57+C65+C68)</f>
        <v>1909950</v>
      </c>
      <c r="D74" s="18"/>
    </row>
    <row r="75" spans="1:4" ht="12.75" hidden="1">
      <c r="A75" s="10" t="s">
        <v>10</v>
      </c>
      <c r="B75" s="11" t="s">
        <v>80</v>
      </c>
      <c r="C75" s="12">
        <f>SUM(C31+C53+C61+C62+C66)</f>
        <v>1528194</v>
      </c>
      <c r="D75" s="18"/>
    </row>
    <row r="76" spans="1:3" ht="12.75" hidden="1">
      <c r="A76" s="29"/>
      <c r="B76" s="30" t="s">
        <v>81</v>
      </c>
      <c r="C76" s="31">
        <f>SUM(C74:C75)</f>
        <v>3438144</v>
      </c>
    </row>
    <row r="77" spans="1:3" ht="12.75" hidden="1">
      <c r="A77" s="10"/>
      <c r="B77" s="11"/>
      <c r="C77" s="12"/>
    </row>
    <row r="78" spans="1:3" ht="12.75" hidden="1">
      <c r="A78" s="29"/>
      <c r="B78" s="30" t="s">
        <v>82</v>
      </c>
      <c r="C78" s="12"/>
    </row>
    <row r="79" spans="1:3" ht="12.75" hidden="1">
      <c r="A79" s="10" t="s">
        <v>6</v>
      </c>
      <c r="B79" s="11" t="s">
        <v>83</v>
      </c>
      <c r="C79" s="12">
        <f>SUM(C3+C12+C23+C31+C62)</f>
        <v>877858</v>
      </c>
    </row>
    <row r="80" spans="1:4" ht="12.75" hidden="1">
      <c r="A80" s="10" t="s">
        <v>10</v>
      </c>
      <c r="B80" s="11" t="s">
        <v>84</v>
      </c>
      <c r="C80" s="12">
        <f>SUM(C19+C41)</f>
        <v>681136</v>
      </c>
      <c r="D80" s="18"/>
    </row>
    <row r="81" spans="1:3" ht="12.75" hidden="1">
      <c r="A81" s="10" t="s">
        <v>12</v>
      </c>
      <c r="B81" s="11" t="s">
        <v>85</v>
      </c>
      <c r="C81" s="12">
        <f>SUM(C49+C53+C56+C57+C61)</f>
        <v>1844101</v>
      </c>
    </row>
    <row r="82" spans="1:3" ht="12.75" hidden="1">
      <c r="A82" s="13" t="s">
        <v>14</v>
      </c>
      <c r="B82" s="11" t="s">
        <v>86</v>
      </c>
      <c r="C82" s="12">
        <f>SUM(C68)</f>
        <v>1939</v>
      </c>
    </row>
    <row r="83" spans="1:3" ht="12.75" hidden="1">
      <c r="A83" s="10" t="s">
        <v>21</v>
      </c>
      <c r="B83" s="11" t="s">
        <v>87</v>
      </c>
      <c r="C83" s="12">
        <f>SUM(C67)</f>
        <v>33110</v>
      </c>
    </row>
    <row r="84" spans="1:3" s="25" customFormat="1" ht="12.75" hidden="1">
      <c r="A84" s="55"/>
      <c r="B84" s="56" t="s">
        <v>147</v>
      </c>
      <c r="C84" s="57">
        <f>SUM(C69)</f>
        <v>253226</v>
      </c>
    </row>
    <row r="85" spans="1:3" ht="13.5" hidden="1" thickBot="1">
      <c r="A85" s="32"/>
      <c r="B85" s="33" t="s">
        <v>88</v>
      </c>
      <c r="C85" s="28">
        <f>SUM(C79:C84)</f>
        <v>3691370</v>
      </c>
    </row>
    <row r="86" ht="27.75" customHeight="1" thickBot="1"/>
    <row r="87" spans="1:3" ht="12.75">
      <c r="A87" s="1" t="s">
        <v>0</v>
      </c>
      <c r="B87" s="2" t="s">
        <v>1</v>
      </c>
      <c r="C87" s="3" t="s">
        <v>2</v>
      </c>
    </row>
    <row r="88" spans="1:3" ht="12.75">
      <c r="A88" s="236" t="s">
        <v>89</v>
      </c>
      <c r="B88" s="237"/>
      <c r="C88" s="238"/>
    </row>
    <row r="89" spans="1:3" ht="12.75">
      <c r="A89" s="88" t="s">
        <v>4</v>
      </c>
      <c r="B89" s="15" t="s">
        <v>90</v>
      </c>
      <c r="C89" s="34"/>
    </row>
    <row r="90" spans="1:3" ht="12.75">
      <c r="A90" s="10" t="s">
        <v>6</v>
      </c>
      <c r="B90" s="11" t="s">
        <v>91</v>
      </c>
      <c r="C90" s="34">
        <v>542630</v>
      </c>
    </row>
    <row r="91" spans="1:3" ht="12.75">
      <c r="A91" s="10" t="s">
        <v>10</v>
      </c>
      <c r="B91" s="11" t="s">
        <v>92</v>
      </c>
      <c r="C91" s="34">
        <v>120842</v>
      </c>
    </row>
    <row r="92" spans="1:3" ht="12.75">
      <c r="A92" s="10" t="s">
        <v>12</v>
      </c>
      <c r="B92" s="11" t="s">
        <v>93</v>
      </c>
      <c r="C92" s="34">
        <v>312719</v>
      </c>
    </row>
    <row r="93" spans="1:3" ht="12.75">
      <c r="A93" s="10" t="s">
        <v>14</v>
      </c>
      <c r="B93" s="11" t="s">
        <v>94</v>
      </c>
      <c r="C93" s="12">
        <v>3900</v>
      </c>
    </row>
    <row r="94" spans="1:3" ht="12.75">
      <c r="A94" s="10" t="s">
        <v>21</v>
      </c>
      <c r="B94" s="11" t="s">
        <v>95</v>
      </c>
      <c r="C94" s="12">
        <v>150862</v>
      </c>
    </row>
    <row r="95" spans="1:3" ht="12.75">
      <c r="A95" s="10" t="s">
        <v>96</v>
      </c>
      <c r="B95" s="11" t="s">
        <v>214</v>
      </c>
      <c r="C95" s="12">
        <v>57252</v>
      </c>
    </row>
    <row r="96" spans="1:3" ht="12.75">
      <c r="A96" s="13" t="s">
        <v>219</v>
      </c>
      <c r="B96" s="11" t="s">
        <v>98</v>
      </c>
      <c r="C96" s="12">
        <v>7905</v>
      </c>
    </row>
    <row r="97" spans="1:3" ht="12.75">
      <c r="A97" s="14" t="s">
        <v>4</v>
      </c>
      <c r="B97" s="15" t="s">
        <v>99</v>
      </c>
      <c r="C97" s="16">
        <f>SUM(C90:C96)</f>
        <v>1196110</v>
      </c>
    </row>
    <row r="98" spans="1:3" ht="12.75">
      <c r="A98" s="88" t="s">
        <v>7</v>
      </c>
      <c r="B98" s="15" t="s">
        <v>100</v>
      </c>
      <c r="C98" s="17"/>
    </row>
    <row r="99" spans="1:3" ht="12.75">
      <c r="A99" s="10" t="s">
        <v>6</v>
      </c>
      <c r="B99" s="11" t="s">
        <v>101</v>
      </c>
      <c r="C99" s="12">
        <v>19524</v>
      </c>
    </row>
    <row r="100" spans="1:3" ht="12.75">
      <c r="A100" s="10" t="s">
        <v>10</v>
      </c>
      <c r="B100" s="11" t="s">
        <v>102</v>
      </c>
      <c r="C100" s="12">
        <v>2319426</v>
      </c>
    </row>
    <row r="101" spans="1:3" ht="12.75">
      <c r="A101" s="13" t="s">
        <v>12</v>
      </c>
      <c r="B101" s="11" t="s">
        <v>103</v>
      </c>
      <c r="C101" s="12">
        <v>13124</v>
      </c>
    </row>
    <row r="102" spans="1:3" ht="12.75">
      <c r="A102" s="13" t="s">
        <v>14</v>
      </c>
      <c r="B102" s="11" t="s">
        <v>104</v>
      </c>
      <c r="C102" s="12">
        <v>3208</v>
      </c>
    </row>
    <row r="103" spans="1:3" ht="12.75">
      <c r="A103" s="13" t="s">
        <v>21</v>
      </c>
      <c r="B103" s="11" t="s">
        <v>215</v>
      </c>
      <c r="C103" s="12">
        <v>100026</v>
      </c>
    </row>
    <row r="104" spans="1:3" ht="12.75">
      <c r="A104" s="13" t="s">
        <v>96</v>
      </c>
      <c r="B104" s="11" t="s">
        <v>216</v>
      </c>
      <c r="C104" s="12">
        <v>500</v>
      </c>
    </row>
    <row r="105" spans="1:3" ht="12.75">
      <c r="A105" s="13" t="s">
        <v>97</v>
      </c>
      <c r="B105" s="11" t="s">
        <v>217</v>
      </c>
      <c r="C105" s="12">
        <v>702</v>
      </c>
    </row>
    <row r="106" spans="1:3" ht="12.75">
      <c r="A106" s="14" t="s">
        <v>7</v>
      </c>
      <c r="B106" s="15" t="s">
        <v>218</v>
      </c>
      <c r="C106" s="16">
        <f>SUM(C99:C105)</f>
        <v>2456510</v>
      </c>
    </row>
    <row r="107" spans="1:3" ht="12.75">
      <c r="A107" s="88" t="s">
        <v>15</v>
      </c>
      <c r="B107" s="15" t="s">
        <v>105</v>
      </c>
      <c r="C107" s="17"/>
    </row>
    <row r="108" spans="1:3" ht="12.75">
      <c r="A108" s="10" t="s">
        <v>6</v>
      </c>
      <c r="B108" s="11" t="s">
        <v>106</v>
      </c>
      <c r="C108" s="12">
        <v>2267</v>
      </c>
    </row>
    <row r="109" spans="1:3" ht="12.75">
      <c r="A109" s="10" t="s">
        <v>10</v>
      </c>
      <c r="B109" s="11" t="s">
        <v>107</v>
      </c>
      <c r="C109" s="12">
        <v>31657</v>
      </c>
    </row>
    <row r="110" spans="1:3" ht="12.75">
      <c r="A110" s="14" t="s">
        <v>15</v>
      </c>
      <c r="B110" s="15" t="s">
        <v>108</v>
      </c>
      <c r="C110" s="16">
        <f>SUM(C108:C109)</f>
        <v>33924</v>
      </c>
    </row>
    <row r="111" spans="1:3" ht="12.75">
      <c r="A111" s="88" t="s">
        <v>23</v>
      </c>
      <c r="B111" s="35" t="s">
        <v>109</v>
      </c>
      <c r="C111" s="16">
        <f>SUM(C112)</f>
        <v>4826</v>
      </c>
    </row>
    <row r="112" spans="1:3" ht="12.75">
      <c r="A112" s="10"/>
      <c r="B112" s="11" t="s">
        <v>110</v>
      </c>
      <c r="C112" s="12">
        <v>4826</v>
      </c>
    </row>
    <row r="113" spans="1:3" ht="13.5" thickBot="1">
      <c r="A113" s="32"/>
      <c r="B113" s="27" t="s">
        <v>111</v>
      </c>
      <c r="C113" s="28">
        <f>SUM(C111+C110+C106+C97)</f>
        <v>3691370</v>
      </c>
    </row>
    <row r="115" spans="1:3" ht="12.75" hidden="1">
      <c r="A115" s="1"/>
      <c r="B115" s="2" t="s">
        <v>112</v>
      </c>
      <c r="C115" s="3"/>
    </row>
    <row r="116" spans="1:3" ht="12.75" hidden="1">
      <c r="A116" s="10"/>
      <c r="B116" s="11"/>
      <c r="C116" s="12"/>
    </row>
    <row r="117" spans="1:3" ht="12.75" hidden="1">
      <c r="A117" s="29"/>
      <c r="B117" s="30" t="s">
        <v>78</v>
      </c>
      <c r="C117" s="12"/>
    </row>
    <row r="118" spans="1:4" ht="12.75" hidden="1">
      <c r="A118" s="10" t="s">
        <v>6</v>
      </c>
      <c r="B118" s="11" t="s">
        <v>113</v>
      </c>
      <c r="C118" s="12">
        <f>SUM(C97+C111)</f>
        <v>1200936</v>
      </c>
      <c r="D118" s="18"/>
    </row>
    <row r="119" spans="1:4" ht="12.75" hidden="1">
      <c r="A119" s="10" t="s">
        <v>10</v>
      </c>
      <c r="B119" s="11" t="s">
        <v>114</v>
      </c>
      <c r="C119" s="12">
        <f>SUM(C106)</f>
        <v>2456510</v>
      </c>
      <c r="D119" s="18"/>
    </row>
    <row r="120" spans="1:3" ht="12.75" hidden="1">
      <c r="A120" s="10" t="s">
        <v>12</v>
      </c>
      <c r="B120" s="11" t="s">
        <v>105</v>
      </c>
      <c r="C120" s="12">
        <f>SUM(C110)</f>
        <v>33924</v>
      </c>
    </row>
    <row r="121" spans="1:3" ht="13.5" hidden="1" thickBot="1">
      <c r="A121" s="32"/>
      <c r="B121" s="33" t="s">
        <v>115</v>
      </c>
      <c r="C121" s="36">
        <f>SUM(C118:C120)</f>
        <v>3691370</v>
      </c>
    </row>
  </sheetData>
  <mergeCells count="3">
    <mergeCell ref="A2:C2"/>
    <mergeCell ref="A88:C88"/>
    <mergeCell ref="E14:I14"/>
  </mergeCells>
  <printOptions horizontalCentered="1"/>
  <pageMargins left="0.7874015748031497" right="0.43" top="1.12" bottom="0.3" header="0.23" footer="0.38"/>
  <pageSetup horizontalDpi="600" verticalDpi="600" orientation="portrait" paperSize="9" scale="82" r:id="rId1"/>
  <headerFooter alignWithMargins="0">
    <oddHeader>&amp;L           &amp;"Arial,Félkövér dőlt"&amp;12Füzesgyarmat Város  Önk. 2012.12.31. bevételei és kiadásai (mérleg&amp;"Arial,Normál"&amp;10)
&amp;C&amp;"Arial,Félkövér"&amp;12
Közgazdasági tagolás&amp;R
   1.számú melléklet a   4/2012.(II.16)
önkorm.rendelet módosításhoz
</oddHeader>
    <oddFooter>&amp;C&amp;P. oldal</oddFooter>
  </headerFooter>
  <rowBreaks count="1" manualBreakCount="1">
    <brk id="85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O14"/>
  <sheetViews>
    <sheetView view="pageBreakPreview" zoomScale="75" zoomScaleSheetLayoutView="75" workbookViewId="0" topLeftCell="A1">
      <selection activeCell="F10" sqref="F10"/>
    </sheetView>
  </sheetViews>
  <sheetFormatPr defaultColWidth="9.140625" defaultRowHeight="12.75"/>
  <cols>
    <col min="1" max="1" width="5.57421875" style="37" customWidth="1"/>
    <col min="2" max="2" width="18.57421875" style="38" customWidth="1"/>
    <col min="3" max="3" width="10.8515625" style="38" customWidth="1"/>
    <col min="4" max="4" width="9.7109375" style="38" customWidth="1"/>
    <col min="5" max="5" width="14.140625" style="38" customWidth="1"/>
    <col min="6" max="6" width="13.57421875" style="38" customWidth="1"/>
    <col min="7" max="7" width="14.8515625" style="38" customWidth="1"/>
    <col min="8" max="8" width="10.57421875" style="38" customWidth="1"/>
    <col min="9" max="9" width="11.8515625" style="38" customWidth="1"/>
    <col min="10" max="10" width="10.28125" style="38" customWidth="1"/>
    <col min="11" max="11" width="11.57421875" style="38" customWidth="1"/>
    <col min="12" max="12" width="13.28125" style="38" customWidth="1"/>
    <col min="13" max="13" width="13.421875" style="38" customWidth="1"/>
    <col min="14" max="14" width="11.57421875" style="38" customWidth="1"/>
    <col min="15" max="16384" width="9.140625" style="38" customWidth="1"/>
  </cols>
  <sheetData>
    <row r="1" ht="55.5" customHeight="1" thickBot="1"/>
    <row r="2" spans="1:14" ht="19.5" customHeight="1" thickBot="1">
      <c r="A2" s="251" t="s">
        <v>116</v>
      </c>
      <c r="B2" s="253" t="s">
        <v>117</v>
      </c>
      <c r="C2" s="241" t="s">
        <v>91</v>
      </c>
      <c r="D2" s="241" t="s">
        <v>118</v>
      </c>
      <c r="E2" s="241" t="s">
        <v>119</v>
      </c>
      <c r="F2" s="241" t="s">
        <v>120</v>
      </c>
      <c r="G2" s="241" t="s">
        <v>121</v>
      </c>
      <c r="H2" s="255" t="s">
        <v>122</v>
      </c>
      <c r="I2" s="241" t="s">
        <v>123</v>
      </c>
      <c r="J2" s="241" t="s">
        <v>124</v>
      </c>
      <c r="K2" s="241" t="s">
        <v>125</v>
      </c>
      <c r="L2" s="241" t="s">
        <v>126</v>
      </c>
      <c r="M2" s="241" t="s">
        <v>127</v>
      </c>
      <c r="N2" s="243" t="s">
        <v>128</v>
      </c>
    </row>
    <row r="3" spans="1:14" ht="50.25" customHeight="1">
      <c r="A3" s="252"/>
      <c r="B3" s="254"/>
      <c r="C3" s="242"/>
      <c r="D3" s="242"/>
      <c r="E3" s="242"/>
      <c r="F3" s="242"/>
      <c r="G3" s="242"/>
      <c r="H3" s="250"/>
      <c r="I3" s="250"/>
      <c r="J3" s="242"/>
      <c r="K3" s="242"/>
      <c r="L3" s="242"/>
      <c r="M3" s="242"/>
      <c r="N3" s="244"/>
    </row>
    <row r="4" spans="1:14" ht="39.75" customHeight="1">
      <c r="A4" s="245" t="s">
        <v>129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7"/>
    </row>
    <row r="5" spans="1:15" ht="41.25" customHeight="1">
      <c r="A5" s="39" t="s">
        <v>6</v>
      </c>
      <c r="B5" s="40" t="s">
        <v>130</v>
      </c>
      <c r="C5" s="41">
        <v>211998</v>
      </c>
      <c r="D5" s="41">
        <v>36037</v>
      </c>
      <c r="E5" s="41">
        <v>703603</v>
      </c>
      <c r="F5" s="41">
        <v>25494</v>
      </c>
      <c r="G5" s="41">
        <v>59401</v>
      </c>
      <c r="H5" s="41">
        <v>2338689</v>
      </c>
      <c r="I5" s="41">
        <v>14326</v>
      </c>
      <c r="J5" s="41">
        <v>4826</v>
      </c>
      <c r="K5" s="41">
        <v>32074</v>
      </c>
      <c r="L5" s="41">
        <v>600106</v>
      </c>
      <c r="M5" s="41">
        <v>111139</v>
      </c>
      <c r="N5" s="42">
        <f>SUM(C5:M5)</f>
        <v>4137693</v>
      </c>
      <c r="O5" s="43"/>
    </row>
    <row r="6" spans="1:15" ht="36.75" customHeight="1">
      <c r="A6" s="39" t="s">
        <v>10</v>
      </c>
      <c r="B6" s="40" t="s">
        <v>131</v>
      </c>
      <c r="C6" s="41">
        <v>104637</v>
      </c>
      <c r="D6" s="41">
        <v>27876</v>
      </c>
      <c r="E6" s="41">
        <v>30751</v>
      </c>
      <c r="F6" s="41">
        <v>30546</v>
      </c>
      <c r="G6" s="41">
        <v>91461</v>
      </c>
      <c r="H6" s="41"/>
      <c r="I6" s="41"/>
      <c r="J6" s="41"/>
      <c r="K6" s="41"/>
      <c r="L6" s="41"/>
      <c r="M6" s="41"/>
      <c r="N6" s="42">
        <f>SUM(C6:M6)</f>
        <v>285271</v>
      </c>
      <c r="O6" s="43"/>
    </row>
    <row r="7" spans="1:15" ht="36.75" customHeight="1">
      <c r="A7" s="39" t="s">
        <v>12</v>
      </c>
      <c r="B7" s="40" t="s">
        <v>132</v>
      </c>
      <c r="C7" s="41">
        <v>212582</v>
      </c>
      <c r="D7" s="41">
        <v>53412</v>
      </c>
      <c r="E7" s="41">
        <v>52295</v>
      </c>
      <c r="F7" s="41"/>
      <c r="G7" s="41">
        <v>3900</v>
      </c>
      <c r="H7" s="41"/>
      <c r="I7" s="41">
        <v>834</v>
      </c>
      <c r="J7" s="41"/>
      <c r="K7" s="41"/>
      <c r="L7" s="41"/>
      <c r="M7" s="41"/>
      <c r="N7" s="42">
        <f>SUM(C7:M7)</f>
        <v>323023</v>
      </c>
      <c r="O7" s="43"/>
    </row>
    <row r="8" spans="1:15" ht="41.25" customHeight="1">
      <c r="A8" s="245" t="s">
        <v>133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7"/>
      <c r="O8" s="43"/>
    </row>
    <row r="9" spans="1:15" ht="63">
      <c r="A9" s="39" t="s">
        <v>14</v>
      </c>
      <c r="B9" s="40" t="s">
        <v>134</v>
      </c>
      <c r="C9" s="41">
        <v>10003</v>
      </c>
      <c r="D9" s="41">
        <v>2612</v>
      </c>
      <c r="E9" s="41">
        <v>10584</v>
      </c>
      <c r="F9" s="41">
        <v>378</v>
      </c>
      <c r="G9" s="41"/>
      <c r="H9" s="41">
        <v>260</v>
      </c>
      <c r="I9" s="41"/>
      <c r="J9" s="41"/>
      <c r="K9" s="41">
        <v>1850</v>
      </c>
      <c r="L9" s="41"/>
      <c r="M9" s="41"/>
      <c r="N9" s="42">
        <f>SUM(C9:M9)</f>
        <v>25687</v>
      </c>
      <c r="O9" s="43"/>
    </row>
    <row r="10" spans="1:15" ht="44.25" customHeight="1">
      <c r="A10" s="39" t="s">
        <v>21</v>
      </c>
      <c r="B10" s="40" t="s">
        <v>135</v>
      </c>
      <c r="C10" s="41">
        <v>3410</v>
      </c>
      <c r="D10" s="41">
        <v>905</v>
      </c>
      <c r="E10" s="41">
        <v>6986</v>
      </c>
      <c r="F10" s="41"/>
      <c r="G10" s="41"/>
      <c r="H10" s="41"/>
      <c r="I10" s="41"/>
      <c r="J10" s="41"/>
      <c r="K10" s="41"/>
      <c r="L10" s="41"/>
      <c r="M10" s="41"/>
      <c r="N10" s="42">
        <f>SUM(C10:M10)</f>
        <v>11301</v>
      </c>
      <c r="O10" s="43"/>
    </row>
    <row r="11" spans="1:15" ht="36" customHeight="1" thickBot="1">
      <c r="A11" s="248" t="s">
        <v>136</v>
      </c>
      <c r="B11" s="249"/>
      <c r="C11" s="44">
        <f aca="true" t="shared" si="0" ref="C11:J11">SUM(C5:C10)</f>
        <v>542630</v>
      </c>
      <c r="D11" s="44">
        <f t="shared" si="0"/>
        <v>120842</v>
      </c>
      <c r="E11" s="44">
        <f t="shared" si="0"/>
        <v>804219</v>
      </c>
      <c r="F11" s="44">
        <f t="shared" si="0"/>
        <v>56418</v>
      </c>
      <c r="G11" s="44">
        <f t="shared" si="0"/>
        <v>154762</v>
      </c>
      <c r="H11" s="44">
        <f t="shared" si="0"/>
        <v>2338949</v>
      </c>
      <c r="I11" s="44">
        <f t="shared" si="0"/>
        <v>15160</v>
      </c>
      <c r="J11" s="44">
        <f t="shared" si="0"/>
        <v>4826</v>
      </c>
      <c r="K11" s="44">
        <f>SUM(K5:K9)</f>
        <v>33924</v>
      </c>
      <c r="L11" s="44">
        <f>SUM(L5:L10)</f>
        <v>600106</v>
      </c>
      <c r="M11" s="44">
        <f>SUM(M5:M10)</f>
        <v>111139</v>
      </c>
      <c r="N11" s="45">
        <f>SUM(N5:N10)</f>
        <v>4782975</v>
      </c>
      <c r="O11" s="43"/>
    </row>
    <row r="12" spans="1:14" ht="24.75" customHeight="1">
      <c r="A12" s="240"/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</row>
    <row r="13" spans="2:14" ht="15.75">
      <c r="B13" s="46"/>
      <c r="C13" s="47"/>
      <c r="D13" s="47"/>
      <c r="E13" s="47"/>
      <c r="N13" s="48"/>
    </row>
    <row r="14" ht="15.75">
      <c r="C14" s="49"/>
    </row>
  </sheetData>
  <mergeCells count="18">
    <mergeCell ref="A2:A3"/>
    <mergeCell ref="B2:B3"/>
    <mergeCell ref="J2:J3"/>
    <mergeCell ref="K2:K3"/>
    <mergeCell ref="E2:E3"/>
    <mergeCell ref="F2:F3"/>
    <mergeCell ref="G2:G3"/>
    <mergeCell ref="H2:H3"/>
    <mergeCell ref="A12:N12"/>
    <mergeCell ref="L2:L3"/>
    <mergeCell ref="N2:N3"/>
    <mergeCell ref="A4:N4"/>
    <mergeCell ref="A8:N8"/>
    <mergeCell ref="M2:M3"/>
    <mergeCell ref="C2:C3"/>
    <mergeCell ref="D2:D3"/>
    <mergeCell ref="A11:B11"/>
    <mergeCell ref="I2:I3"/>
  </mergeCells>
  <printOptions horizontalCentered="1"/>
  <pageMargins left="0.7874015748031497" right="0.7874015748031497" top="1.69" bottom="0.984251968503937" header="1.03" footer="0.5118110236220472"/>
  <pageSetup horizontalDpi="600" verticalDpi="600" orientation="landscape" paperSize="9" scale="75" r:id="rId1"/>
  <headerFooter alignWithMargins="0">
    <oddHeader>&amp;C&amp;"Arial,Félkövér"&amp;12
Költségvetési szervek 2012.12.31. kiadási előirányzatai&amp;R2.számú melléklet a   4 /2012.(II.16.) önkorm.rendelet módosításhoz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39"/>
  <sheetViews>
    <sheetView tabSelected="1" view="pageBreakPreview" zoomScale="70" zoomScaleNormal="75" zoomScaleSheetLayoutView="70" workbookViewId="0" topLeftCell="A15">
      <selection activeCell="C34" sqref="C34"/>
    </sheetView>
  </sheetViews>
  <sheetFormatPr defaultColWidth="9.140625" defaultRowHeight="12.75"/>
  <cols>
    <col min="1" max="1" width="85.7109375" style="224" customWidth="1"/>
    <col min="2" max="2" width="18.140625" style="224" customWidth="1"/>
    <col min="3" max="6" width="21.7109375" style="224" customWidth="1"/>
    <col min="7" max="16384" width="9.140625" style="224" customWidth="1"/>
  </cols>
  <sheetData>
    <row r="1" spans="1:6" s="190" customFormat="1" ht="18.75">
      <c r="A1" s="93"/>
      <c r="B1" s="93"/>
      <c r="C1" s="93"/>
      <c r="D1" s="93"/>
      <c r="E1" s="259"/>
      <c r="F1" s="259"/>
    </row>
    <row r="2" spans="1:6" s="190" customFormat="1" ht="18.75">
      <c r="A2" s="93"/>
      <c r="B2" s="93"/>
      <c r="C2" s="93"/>
      <c r="D2" s="93"/>
      <c r="E2" s="191"/>
      <c r="F2" s="93"/>
    </row>
    <row r="3" spans="1:6" s="190" customFormat="1" ht="18.75">
      <c r="A3" s="260" t="s">
        <v>163</v>
      </c>
      <c r="B3" s="260"/>
      <c r="C3" s="260"/>
      <c r="D3" s="260"/>
      <c r="E3" s="260"/>
      <c r="F3" s="260"/>
    </row>
    <row r="4" spans="1:6" s="190" customFormat="1" ht="18.75">
      <c r="A4" s="260" t="s">
        <v>180</v>
      </c>
      <c r="B4" s="260"/>
      <c r="C4" s="260"/>
      <c r="D4" s="260"/>
      <c r="E4" s="260"/>
      <c r="F4" s="260"/>
    </row>
    <row r="5" spans="1:6" s="190" customFormat="1" ht="18.75">
      <c r="A5" s="256" t="s">
        <v>190</v>
      </c>
      <c r="B5" s="256"/>
      <c r="C5" s="256"/>
      <c r="D5" s="256"/>
      <c r="E5" s="256"/>
      <c r="F5" s="256"/>
    </row>
    <row r="6" spans="1:6" s="190" customFormat="1" ht="19.5" thickBot="1">
      <c r="A6" s="93"/>
      <c r="B6" s="93"/>
      <c r="C6" s="93"/>
      <c r="D6" s="93"/>
      <c r="E6" s="191"/>
      <c r="F6" s="86" t="s">
        <v>150</v>
      </c>
    </row>
    <row r="7" spans="1:6" s="190" customFormat="1" ht="37.5">
      <c r="A7" s="257" t="s">
        <v>1</v>
      </c>
      <c r="B7" s="258"/>
      <c r="C7" s="193" t="s">
        <v>164</v>
      </c>
      <c r="D7" s="193" t="s">
        <v>152</v>
      </c>
      <c r="E7" s="193" t="s">
        <v>165</v>
      </c>
      <c r="F7" s="194" t="s">
        <v>166</v>
      </c>
    </row>
    <row r="8" spans="1:6" s="190" customFormat="1" ht="19.5" customHeight="1">
      <c r="A8" s="195" t="s">
        <v>91</v>
      </c>
      <c r="B8" s="196">
        <f>SUM(B9:B19)</f>
        <v>47006691</v>
      </c>
      <c r="C8" s="197">
        <v>52062</v>
      </c>
      <c r="D8" s="197">
        <v>164991</v>
      </c>
      <c r="E8" s="197">
        <v>47007</v>
      </c>
      <c r="F8" s="198">
        <f>SUM(D8:E8)</f>
        <v>211998</v>
      </c>
    </row>
    <row r="9" spans="1:6" s="190" customFormat="1" ht="19.5" customHeight="1">
      <c r="A9" s="144" t="s">
        <v>238</v>
      </c>
      <c r="B9" s="145">
        <v>913500</v>
      </c>
      <c r="C9" s="199"/>
      <c r="D9" s="199"/>
      <c r="E9" s="199"/>
      <c r="F9" s="200"/>
    </row>
    <row r="10" spans="1:6" s="190" customFormat="1" ht="19.5" customHeight="1">
      <c r="A10" s="144" t="s">
        <v>294</v>
      </c>
      <c r="B10" s="145">
        <v>29469761</v>
      </c>
      <c r="C10" s="199"/>
      <c r="D10" s="199"/>
      <c r="E10" s="199"/>
      <c r="F10" s="200"/>
    </row>
    <row r="11" spans="1:6" s="190" customFormat="1" ht="19.5" customHeight="1">
      <c r="A11" s="150" t="s">
        <v>254</v>
      </c>
      <c r="B11" s="145">
        <v>3002046</v>
      </c>
      <c r="C11" s="199"/>
      <c r="D11" s="199"/>
      <c r="E11" s="199"/>
      <c r="F11" s="200"/>
    </row>
    <row r="12" spans="1:6" s="190" customFormat="1" ht="19.5" customHeight="1">
      <c r="A12" s="150" t="s">
        <v>255</v>
      </c>
      <c r="B12" s="145">
        <v>713461</v>
      </c>
      <c r="C12" s="199"/>
      <c r="D12" s="199"/>
      <c r="E12" s="199"/>
      <c r="F12" s="200"/>
    </row>
    <row r="13" spans="1:6" s="190" customFormat="1" ht="19.5" customHeight="1">
      <c r="A13" s="150" t="s">
        <v>256</v>
      </c>
      <c r="B13" s="145">
        <v>2800000</v>
      </c>
      <c r="C13" s="199"/>
      <c r="D13" s="199"/>
      <c r="E13" s="199"/>
      <c r="F13" s="200"/>
    </row>
    <row r="14" spans="1:6" s="190" customFormat="1" ht="19.5" customHeight="1">
      <c r="A14" s="150" t="s">
        <v>264</v>
      </c>
      <c r="B14" s="145">
        <v>800000</v>
      </c>
      <c r="C14" s="199"/>
      <c r="D14" s="199"/>
      <c r="E14" s="199"/>
      <c r="F14" s="200"/>
    </row>
    <row r="15" spans="1:6" s="190" customFormat="1" ht="19.5" customHeight="1">
      <c r="A15" s="150" t="s">
        <v>266</v>
      </c>
      <c r="B15" s="145">
        <v>-777383</v>
      </c>
      <c r="C15" s="199"/>
      <c r="D15" s="199"/>
      <c r="E15" s="199"/>
      <c r="F15" s="200"/>
    </row>
    <row r="16" spans="1:6" s="190" customFormat="1" ht="19.5" customHeight="1">
      <c r="A16" s="150" t="s">
        <v>295</v>
      </c>
      <c r="B16" s="145">
        <v>8783623</v>
      </c>
      <c r="C16" s="199"/>
      <c r="D16" s="199"/>
      <c r="E16" s="199"/>
      <c r="F16" s="200"/>
    </row>
    <row r="17" spans="1:6" s="190" customFormat="1" ht="19.5" customHeight="1">
      <c r="A17" s="150" t="s">
        <v>296</v>
      </c>
      <c r="B17" s="145">
        <v>1301683</v>
      </c>
      <c r="C17" s="199"/>
      <c r="D17" s="199"/>
      <c r="E17" s="199"/>
      <c r="F17" s="200"/>
    </row>
    <row r="18" spans="1:6" s="190" customFormat="1" ht="19.5" customHeight="1">
      <c r="A18" s="144"/>
      <c r="B18" s="145"/>
      <c r="C18" s="199"/>
      <c r="D18" s="199"/>
      <c r="E18" s="199"/>
      <c r="F18" s="200"/>
    </row>
    <row r="19" spans="1:6" s="190" customFormat="1" ht="13.5" customHeight="1">
      <c r="A19" s="144"/>
      <c r="B19" s="145"/>
      <c r="C19" s="201"/>
      <c r="D19" s="201"/>
      <c r="E19" s="201"/>
      <c r="F19" s="202"/>
    </row>
    <row r="20" spans="1:6" s="190" customFormat="1" ht="19.5" customHeight="1">
      <c r="A20" s="195" t="s">
        <v>92</v>
      </c>
      <c r="B20" s="196">
        <f>SUM(B21:B29)</f>
        <v>5270033</v>
      </c>
      <c r="C20" s="197">
        <v>13861</v>
      </c>
      <c r="D20" s="197">
        <v>30767</v>
      </c>
      <c r="E20" s="197">
        <v>5270</v>
      </c>
      <c r="F20" s="198">
        <f>SUM(D20:E20)</f>
        <v>36037</v>
      </c>
    </row>
    <row r="21" spans="1:6" s="190" customFormat="1" ht="19.5" customHeight="1">
      <c r="A21" s="144" t="s">
        <v>237</v>
      </c>
      <c r="B21" s="145">
        <v>246645</v>
      </c>
      <c r="C21" s="199"/>
      <c r="D21" s="199"/>
      <c r="E21" s="199"/>
      <c r="F21" s="200"/>
    </row>
    <row r="22" spans="1:6" s="190" customFormat="1" ht="19.5" customHeight="1">
      <c r="A22" s="144" t="s">
        <v>294</v>
      </c>
      <c r="B22" s="145">
        <v>3232750</v>
      </c>
      <c r="C22" s="199"/>
      <c r="D22" s="199"/>
      <c r="E22" s="199"/>
      <c r="F22" s="200"/>
    </row>
    <row r="23" spans="1:6" s="190" customFormat="1" ht="19.5" customHeight="1">
      <c r="A23" s="150" t="s">
        <v>254</v>
      </c>
      <c r="B23" s="145">
        <v>568894</v>
      </c>
      <c r="C23" s="199"/>
      <c r="D23" s="199"/>
      <c r="E23" s="199"/>
      <c r="F23" s="200"/>
    </row>
    <row r="24" spans="1:6" s="190" customFormat="1" ht="19.5" customHeight="1">
      <c r="A24" s="150" t="s">
        <v>255</v>
      </c>
      <c r="B24" s="145">
        <v>53321</v>
      </c>
      <c r="C24" s="199"/>
      <c r="D24" s="199"/>
      <c r="E24" s="199"/>
      <c r="F24" s="200"/>
    </row>
    <row r="25" spans="1:6" s="190" customFormat="1" ht="19.5" customHeight="1">
      <c r="A25" s="150" t="s">
        <v>256</v>
      </c>
      <c r="B25" s="145">
        <v>204352</v>
      </c>
      <c r="C25" s="199"/>
      <c r="D25" s="199"/>
      <c r="E25" s="199"/>
      <c r="F25" s="200"/>
    </row>
    <row r="26" spans="1:6" s="190" customFormat="1" ht="19.5" customHeight="1">
      <c r="A26" s="150" t="s">
        <v>264</v>
      </c>
      <c r="B26" s="145">
        <v>172856</v>
      </c>
      <c r="C26" s="199"/>
      <c r="D26" s="199"/>
      <c r="E26" s="199"/>
      <c r="F26" s="200"/>
    </row>
    <row r="27" spans="1:6" s="190" customFormat="1" ht="19.5" customHeight="1">
      <c r="A27" s="150" t="s">
        <v>267</v>
      </c>
      <c r="B27" s="145">
        <v>-212058</v>
      </c>
      <c r="C27" s="199"/>
      <c r="D27" s="199"/>
      <c r="E27" s="199"/>
      <c r="F27" s="200"/>
    </row>
    <row r="28" spans="1:6" s="190" customFormat="1" ht="19.5" customHeight="1">
      <c r="A28" s="150" t="s">
        <v>295</v>
      </c>
      <c r="B28" s="145">
        <v>1003273</v>
      </c>
      <c r="C28" s="199"/>
      <c r="D28" s="199"/>
      <c r="E28" s="199"/>
      <c r="F28" s="200"/>
    </row>
    <row r="29" spans="1:6" s="204" customFormat="1" ht="14.25" customHeight="1">
      <c r="A29" s="132"/>
      <c r="B29" s="133"/>
      <c r="C29" s="203"/>
      <c r="D29" s="201"/>
      <c r="E29" s="201"/>
      <c r="F29" s="202"/>
    </row>
    <row r="30" spans="1:6" s="190" customFormat="1" ht="19.5" customHeight="1">
      <c r="A30" s="195" t="s">
        <v>93</v>
      </c>
      <c r="B30" s="196">
        <f>SUM(B31:B44)</f>
        <v>187727507</v>
      </c>
      <c r="C30" s="199">
        <v>205424</v>
      </c>
      <c r="D30" s="197">
        <v>515875</v>
      </c>
      <c r="E30" s="197">
        <v>187728</v>
      </c>
      <c r="F30" s="198">
        <f>SUM(D30:E30)</f>
        <v>703603</v>
      </c>
    </row>
    <row r="31" spans="1:6" s="190" customFormat="1" ht="17.25" customHeight="1">
      <c r="A31" s="188" t="s">
        <v>250</v>
      </c>
      <c r="B31" s="189">
        <v>609592</v>
      </c>
      <c r="C31" s="205"/>
      <c r="D31" s="199"/>
      <c r="E31" s="199"/>
      <c r="F31" s="200"/>
    </row>
    <row r="32" spans="1:6" s="190" customFormat="1" ht="17.25" customHeight="1">
      <c r="A32" s="144" t="s">
        <v>230</v>
      </c>
      <c r="B32" s="146">
        <v>-98900</v>
      </c>
      <c r="C32" s="199"/>
      <c r="D32" s="199"/>
      <c r="E32" s="199"/>
      <c r="F32" s="200"/>
    </row>
    <row r="33" spans="1:6" s="190" customFormat="1" ht="17.25" customHeight="1">
      <c r="A33" s="150" t="s">
        <v>232</v>
      </c>
      <c r="B33" s="146">
        <v>506730</v>
      </c>
      <c r="C33" s="199"/>
      <c r="D33" s="199"/>
      <c r="E33" s="199"/>
      <c r="F33" s="200"/>
    </row>
    <row r="34" spans="1:6" s="190" customFormat="1" ht="17.25" customHeight="1">
      <c r="A34" s="150" t="s">
        <v>234</v>
      </c>
      <c r="B34" s="168">
        <v>-52006</v>
      </c>
      <c r="C34" s="199"/>
      <c r="D34" s="199"/>
      <c r="E34" s="199"/>
      <c r="F34" s="200"/>
    </row>
    <row r="35" spans="1:6" s="190" customFormat="1" ht="17.25" customHeight="1">
      <c r="A35" s="150" t="s">
        <v>235</v>
      </c>
      <c r="B35" s="168">
        <v>633611</v>
      </c>
      <c r="C35" s="199"/>
      <c r="D35" s="199"/>
      <c r="E35" s="199"/>
      <c r="F35" s="200"/>
    </row>
    <row r="36" spans="1:6" s="190" customFormat="1" ht="17.25" customHeight="1">
      <c r="A36" s="144" t="s">
        <v>243</v>
      </c>
      <c r="B36" s="146">
        <v>281996</v>
      </c>
      <c r="C36" s="199"/>
      <c r="D36" s="199"/>
      <c r="E36" s="199"/>
      <c r="F36" s="200"/>
    </row>
    <row r="37" spans="1:6" s="190" customFormat="1" ht="17.25" customHeight="1">
      <c r="A37" s="144" t="s">
        <v>245</v>
      </c>
      <c r="B37" s="146">
        <v>7713620</v>
      </c>
      <c r="C37" s="199"/>
      <c r="D37" s="199"/>
      <c r="E37" s="199"/>
      <c r="F37" s="200"/>
    </row>
    <row r="38" spans="1:6" s="190" customFormat="1" ht="17.25" customHeight="1">
      <c r="A38" s="144" t="s">
        <v>294</v>
      </c>
      <c r="B38" s="148">
        <v>9462588</v>
      </c>
      <c r="C38" s="205"/>
      <c r="D38" s="199"/>
      <c r="E38" s="199"/>
      <c r="F38" s="200"/>
    </row>
    <row r="39" spans="1:6" s="190" customFormat="1" ht="17.25" customHeight="1">
      <c r="A39" s="150" t="s">
        <v>255</v>
      </c>
      <c r="B39" s="146">
        <v>93014</v>
      </c>
      <c r="C39" s="199"/>
      <c r="D39" s="199"/>
      <c r="E39" s="199"/>
      <c r="F39" s="200"/>
    </row>
    <row r="40" spans="1:6" s="190" customFormat="1" ht="17.25" customHeight="1">
      <c r="A40" s="150" t="s">
        <v>259</v>
      </c>
      <c r="B40" s="168">
        <v>2097143</v>
      </c>
      <c r="C40" s="199"/>
      <c r="D40" s="199"/>
      <c r="E40" s="199"/>
      <c r="F40" s="200"/>
    </row>
    <row r="41" spans="1:6" s="190" customFormat="1" ht="17.25" customHeight="1">
      <c r="A41" s="150" t="s">
        <v>260</v>
      </c>
      <c r="B41" s="146">
        <v>456</v>
      </c>
      <c r="C41" s="199"/>
      <c r="D41" s="199"/>
      <c r="E41" s="199"/>
      <c r="F41" s="200"/>
    </row>
    <row r="42" spans="1:6" s="190" customFormat="1" ht="17.25" customHeight="1">
      <c r="A42" s="150" t="s">
        <v>262</v>
      </c>
      <c r="B42" s="168">
        <v>148866</v>
      </c>
      <c r="C42" s="199"/>
      <c r="D42" s="199"/>
      <c r="E42" s="199"/>
      <c r="F42" s="200"/>
    </row>
    <row r="43" spans="1:6" s="190" customFormat="1" ht="17.25" customHeight="1">
      <c r="A43" s="150" t="s">
        <v>323</v>
      </c>
      <c r="B43" s="168">
        <v>6495797</v>
      </c>
      <c r="C43" s="199"/>
      <c r="D43" s="199"/>
      <c r="E43" s="199"/>
      <c r="F43" s="200"/>
    </row>
    <row r="44" spans="1:6" s="190" customFormat="1" ht="17.25" customHeight="1" thickBot="1">
      <c r="A44" s="153" t="s">
        <v>313</v>
      </c>
      <c r="B44" s="154">
        <v>159835000</v>
      </c>
      <c r="C44" s="206"/>
      <c r="D44" s="206"/>
      <c r="E44" s="206"/>
      <c r="F44" s="207"/>
    </row>
    <row r="45" spans="1:6" s="190" customFormat="1" ht="18.75">
      <c r="A45" s="93"/>
      <c r="B45" s="93"/>
      <c r="C45" s="93"/>
      <c r="D45" s="93"/>
      <c r="E45" s="259"/>
      <c r="F45" s="259"/>
    </row>
    <row r="46" spans="1:6" s="190" customFormat="1" ht="18.75">
      <c r="A46" s="93"/>
      <c r="B46" s="93"/>
      <c r="C46" s="93"/>
      <c r="D46" s="93"/>
      <c r="E46" s="191"/>
      <c r="F46" s="93"/>
    </row>
    <row r="47" spans="1:6" s="190" customFormat="1" ht="18.75">
      <c r="A47" s="260" t="s">
        <v>163</v>
      </c>
      <c r="B47" s="260"/>
      <c r="C47" s="260"/>
      <c r="D47" s="260"/>
      <c r="E47" s="260"/>
      <c r="F47" s="260"/>
    </row>
    <row r="48" spans="1:6" s="190" customFormat="1" ht="18.75">
      <c r="A48" s="260" t="s">
        <v>180</v>
      </c>
      <c r="B48" s="260"/>
      <c r="C48" s="260"/>
      <c r="D48" s="260"/>
      <c r="E48" s="260"/>
      <c r="F48" s="260"/>
    </row>
    <row r="49" spans="1:6" s="190" customFormat="1" ht="18.75">
      <c r="A49" s="256" t="s">
        <v>190</v>
      </c>
      <c r="B49" s="256"/>
      <c r="C49" s="256"/>
      <c r="D49" s="256"/>
      <c r="E49" s="256"/>
      <c r="F49" s="256"/>
    </row>
    <row r="50" spans="1:6" s="190" customFormat="1" ht="18.75">
      <c r="A50" s="192"/>
      <c r="B50" s="192"/>
      <c r="C50" s="192"/>
      <c r="D50" s="192"/>
      <c r="E50" s="192"/>
      <c r="F50" s="192"/>
    </row>
    <row r="51" spans="1:6" s="190" customFormat="1" ht="19.5" thickBot="1">
      <c r="A51" s="93"/>
      <c r="B51" s="93"/>
      <c r="C51" s="93"/>
      <c r="D51" s="93"/>
      <c r="E51" s="191"/>
      <c r="F51" s="86" t="s">
        <v>150</v>
      </c>
    </row>
    <row r="52" spans="1:6" s="190" customFormat="1" ht="37.5">
      <c r="A52" s="257" t="s">
        <v>1</v>
      </c>
      <c r="B52" s="258"/>
      <c r="C52" s="193" t="s">
        <v>164</v>
      </c>
      <c r="D52" s="193" t="s">
        <v>152</v>
      </c>
      <c r="E52" s="193" t="s">
        <v>165</v>
      </c>
      <c r="F52" s="194" t="s">
        <v>166</v>
      </c>
    </row>
    <row r="53" spans="1:6" s="190" customFormat="1" ht="18.75">
      <c r="A53" s="226" t="s">
        <v>214</v>
      </c>
      <c r="B53" s="137">
        <v>-16295000</v>
      </c>
      <c r="C53" s="199">
        <v>54132</v>
      </c>
      <c r="D53" s="199">
        <v>41789</v>
      </c>
      <c r="E53" s="199">
        <v>-16295</v>
      </c>
      <c r="F53" s="200">
        <f>SUM(D53:E53)</f>
        <v>25494</v>
      </c>
    </row>
    <row r="54" spans="1:6" s="190" customFormat="1" ht="18.75">
      <c r="A54" s="188" t="s">
        <v>308</v>
      </c>
      <c r="B54" s="186">
        <v>-16295000</v>
      </c>
      <c r="C54" s="205"/>
      <c r="D54" s="199"/>
      <c r="E54" s="199"/>
      <c r="F54" s="200"/>
    </row>
    <row r="55" spans="1:6" s="204" customFormat="1" ht="15.75">
      <c r="A55" s="150"/>
      <c r="B55" s="168"/>
      <c r="C55" s="208"/>
      <c r="D55" s="208"/>
      <c r="E55" s="208"/>
      <c r="F55" s="209"/>
    </row>
    <row r="56" spans="1:6" s="204" customFormat="1" ht="15.75">
      <c r="A56" s="181"/>
      <c r="B56" s="182"/>
      <c r="C56" s="210"/>
      <c r="D56" s="210"/>
      <c r="E56" s="210"/>
      <c r="F56" s="211"/>
    </row>
    <row r="57" spans="1:6" s="190" customFormat="1" ht="19.5" customHeight="1">
      <c r="A57" s="227" t="s">
        <v>95</v>
      </c>
      <c r="B57" s="137">
        <f>SUM(B58:B58)</f>
        <v>-33317190</v>
      </c>
      <c r="C57" s="197">
        <v>130034</v>
      </c>
      <c r="D57" s="197">
        <v>92718</v>
      </c>
      <c r="E57" s="197">
        <v>-33317</v>
      </c>
      <c r="F57" s="198">
        <f>SUM(D57:E57)</f>
        <v>59401</v>
      </c>
    </row>
    <row r="58" spans="1:6" s="190" customFormat="1" ht="19.5" customHeight="1">
      <c r="A58" s="150" t="s">
        <v>257</v>
      </c>
      <c r="B58" s="148">
        <v>-33317190</v>
      </c>
      <c r="C58" s="205"/>
      <c r="D58" s="199"/>
      <c r="E58" s="199"/>
      <c r="F58" s="200"/>
    </row>
    <row r="59" spans="1:6" s="190" customFormat="1" ht="14.25" customHeight="1">
      <c r="A59" s="92"/>
      <c r="B59" s="134"/>
      <c r="C59" s="201"/>
      <c r="D59" s="201"/>
      <c r="E59" s="201"/>
      <c r="F59" s="202"/>
    </row>
    <row r="60" spans="1:6" s="190" customFormat="1" ht="19.5" customHeight="1">
      <c r="A60" s="177" t="s">
        <v>100</v>
      </c>
      <c r="B60" s="137">
        <f>SUM(B61:B72)</f>
        <v>1578858476</v>
      </c>
      <c r="C60" s="261">
        <v>236181</v>
      </c>
      <c r="D60" s="261">
        <v>771141</v>
      </c>
      <c r="E60" s="261">
        <v>1567548</v>
      </c>
      <c r="F60" s="264">
        <f>SUM(D60:E60)</f>
        <v>2338689</v>
      </c>
    </row>
    <row r="61" spans="1:6" s="190" customFormat="1" ht="19.5" customHeight="1">
      <c r="A61" s="188" t="s">
        <v>229</v>
      </c>
      <c r="B61" s="186">
        <v>8655828</v>
      </c>
      <c r="C61" s="262"/>
      <c r="D61" s="262"/>
      <c r="E61" s="262"/>
      <c r="F61" s="232"/>
    </row>
    <row r="62" spans="1:6" s="190" customFormat="1" ht="19.5" customHeight="1">
      <c r="A62" s="147" t="s">
        <v>240</v>
      </c>
      <c r="B62" s="148">
        <v>444500</v>
      </c>
      <c r="C62" s="262"/>
      <c r="D62" s="262"/>
      <c r="E62" s="262"/>
      <c r="F62" s="232"/>
    </row>
    <row r="63" spans="1:6" s="190" customFormat="1" ht="19.5" customHeight="1">
      <c r="A63" s="147" t="s">
        <v>242</v>
      </c>
      <c r="B63" s="148">
        <v>647700</v>
      </c>
      <c r="C63" s="262"/>
      <c r="D63" s="262"/>
      <c r="E63" s="262"/>
      <c r="F63" s="232"/>
    </row>
    <row r="64" spans="1:6" s="190" customFormat="1" ht="19.5" customHeight="1">
      <c r="A64" s="147" t="s">
        <v>244</v>
      </c>
      <c r="B64" s="148">
        <v>933450</v>
      </c>
      <c r="C64" s="262"/>
      <c r="D64" s="262"/>
      <c r="E64" s="262"/>
      <c r="F64" s="232"/>
    </row>
    <row r="65" spans="1:6" s="190" customFormat="1" ht="19.5" customHeight="1">
      <c r="A65" s="147" t="s">
        <v>248</v>
      </c>
      <c r="B65" s="148">
        <v>1600000</v>
      </c>
      <c r="C65" s="262"/>
      <c r="D65" s="262"/>
      <c r="E65" s="262"/>
      <c r="F65" s="232"/>
    </row>
    <row r="66" spans="1:6" s="190" customFormat="1" ht="19.5" customHeight="1">
      <c r="A66" s="150" t="s">
        <v>272</v>
      </c>
      <c r="B66" s="148">
        <v>1166649000</v>
      </c>
      <c r="C66" s="262"/>
      <c r="D66" s="262"/>
      <c r="E66" s="262"/>
      <c r="F66" s="232"/>
    </row>
    <row r="67" spans="1:6" s="190" customFormat="1" ht="19.5" customHeight="1">
      <c r="A67" s="147" t="s">
        <v>273</v>
      </c>
      <c r="B67" s="148">
        <v>263014242</v>
      </c>
      <c r="C67" s="262"/>
      <c r="D67" s="262"/>
      <c r="E67" s="262"/>
      <c r="F67" s="232"/>
    </row>
    <row r="68" spans="1:6" s="190" customFormat="1" ht="19.5" customHeight="1">
      <c r="A68" s="147" t="s">
        <v>274</v>
      </c>
      <c r="B68" s="148">
        <v>9572348</v>
      </c>
      <c r="C68" s="262"/>
      <c r="D68" s="262"/>
      <c r="E68" s="262"/>
      <c r="F68" s="232"/>
    </row>
    <row r="69" spans="1:6" s="190" customFormat="1" ht="19.5" customHeight="1">
      <c r="A69" s="147" t="s">
        <v>275</v>
      </c>
      <c r="B69" s="148">
        <v>81385919</v>
      </c>
      <c r="C69" s="262"/>
      <c r="D69" s="262"/>
      <c r="E69" s="262"/>
      <c r="F69" s="232"/>
    </row>
    <row r="70" spans="1:6" s="190" customFormat="1" ht="19.5" customHeight="1">
      <c r="A70" s="150" t="s">
        <v>278</v>
      </c>
      <c r="B70" s="148">
        <v>45506489</v>
      </c>
      <c r="C70" s="262"/>
      <c r="D70" s="262"/>
      <c r="E70" s="262"/>
      <c r="F70" s="232"/>
    </row>
    <row r="71" spans="1:6" s="190" customFormat="1" ht="19.5" customHeight="1">
      <c r="A71" s="150" t="s">
        <v>282</v>
      </c>
      <c r="B71" s="148">
        <v>449000</v>
      </c>
      <c r="C71" s="262"/>
      <c r="D71" s="262"/>
      <c r="E71" s="262"/>
      <c r="F71" s="232"/>
    </row>
    <row r="72" spans="1:6" s="190" customFormat="1" ht="19.5" customHeight="1">
      <c r="A72" s="147"/>
      <c r="B72" s="148"/>
      <c r="C72" s="262"/>
      <c r="D72" s="262"/>
      <c r="E72" s="262"/>
      <c r="F72" s="232"/>
    </row>
    <row r="73" spans="1:6" s="212" customFormat="1" ht="19.5" customHeight="1">
      <c r="A73" s="177" t="s">
        <v>101</v>
      </c>
      <c r="B73" s="137">
        <f>SUM(B74:B76)</f>
        <v>-11308972</v>
      </c>
      <c r="C73" s="262"/>
      <c r="D73" s="262"/>
      <c r="E73" s="262"/>
      <c r="F73" s="232"/>
    </row>
    <row r="74" spans="1:6" s="212" customFormat="1" ht="19.5" customHeight="1">
      <c r="A74" s="147" t="s">
        <v>297</v>
      </c>
      <c r="B74" s="148">
        <v>-12000000</v>
      </c>
      <c r="C74" s="262"/>
      <c r="D74" s="262"/>
      <c r="E74" s="262"/>
      <c r="F74" s="232"/>
    </row>
    <row r="75" spans="1:6" s="212" customFormat="1" ht="19.5" customHeight="1">
      <c r="A75" s="147" t="s">
        <v>280</v>
      </c>
      <c r="B75" s="148">
        <v>691028</v>
      </c>
      <c r="C75" s="262"/>
      <c r="D75" s="262"/>
      <c r="E75" s="262"/>
      <c r="F75" s="232"/>
    </row>
    <row r="76" spans="1:6" s="190" customFormat="1" ht="19.5" customHeight="1">
      <c r="A76" s="174"/>
      <c r="B76" s="175"/>
      <c r="C76" s="263"/>
      <c r="D76" s="263"/>
      <c r="E76" s="263"/>
      <c r="F76" s="225"/>
    </row>
    <row r="77" spans="1:6" s="212" customFormat="1" ht="19.5" customHeight="1">
      <c r="A77" s="177" t="s">
        <v>103</v>
      </c>
      <c r="B77" s="137">
        <f>SUM(B78:B79)</f>
        <v>5263000</v>
      </c>
      <c r="C77" s="122">
        <v>6336</v>
      </c>
      <c r="D77" s="122">
        <v>7861</v>
      </c>
      <c r="E77" s="122">
        <v>5263</v>
      </c>
      <c r="F77" s="198">
        <f>SUM(D77:E77)</f>
        <v>13124</v>
      </c>
    </row>
    <row r="78" spans="1:6" s="212" customFormat="1" ht="19.5" customHeight="1">
      <c r="A78" s="147" t="s">
        <v>299</v>
      </c>
      <c r="B78" s="148">
        <v>-4737000</v>
      </c>
      <c r="C78" s="126"/>
      <c r="D78" s="126"/>
      <c r="E78" s="126"/>
      <c r="F78" s="200"/>
    </row>
    <row r="79" spans="1:6" s="190" customFormat="1" ht="19.5" customHeight="1">
      <c r="A79" s="147" t="s">
        <v>298</v>
      </c>
      <c r="B79" s="148">
        <v>10000000</v>
      </c>
      <c r="C79" s="126"/>
      <c r="D79" s="126"/>
      <c r="E79" s="126"/>
      <c r="F79" s="200"/>
    </row>
    <row r="80" spans="1:6" s="190" customFormat="1" ht="19.5" customHeight="1">
      <c r="A80" s="177" t="s">
        <v>216</v>
      </c>
      <c r="B80" s="137">
        <f>SUM(B81:B82)</f>
        <v>500000</v>
      </c>
      <c r="C80" s="197">
        <v>0</v>
      </c>
      <c r="D80" s="197">
        <v>0</v>
      </c>
      <c r="E80" s="197">
        <v>500</v>
      </c>
      <c r="F80" s="198">
        <f>SUM(D80:E80)</f>
        <v>500</v>
      </c>
    </row>
    <row r="81" spans="1:6" s="190" customFormat="1" ht="19.5" customHeight="1">
      <c r="A81" s="188" t="s">
        <v>293</v>
      </c>
      <c r="B81" s="186">
        <v>500000</v>
      </c>
      <c r="C81" s="199"/>
      <c r="D81" s="199"/>
      <c r="E81" s="199"/>
      <c r="F81" s="200"/>
    </row>
    <row r="82" spans="1:6" s="190" customFormat="1" ht="19.5" customHeight="1">
      <c r="A82" s="176"/>
      <c r="B82" s="152"/>
      <c r="C82" s="199"/>
      <c r="D82" s="199"/>
      <c r="E82" s="199"/>
      <c r="F82" s="200"/>
    </row>
    <row r="83" spans="1:6" s="212" customFormat="1" ht="19.5" customHeight="1">
      <c r="A83" s="177" t="s">
        <v>217</v>
      </c>
      <c r="B83" s="137">
        <f>SUM(B84:B84)</f>
        <v>701794</v>
      </c>
      <c r="C83" s="197">
        <v>0</v>
      </c>
      <c r="D83" s="197">
        <v>0</v>
      </c>
      <c r="E83" s="197">
        <v>702</v>
      </c>
      <c r="F83" s="198">
        <f>SUM(D83:E83)</f>
        <v>702</v>
      </c>
    </row>
    <row r="84" spans="1:6" s="212" customFormat="1" ht="21.75" customHeight="1">
      <c r="A84" s="147" t="s">
        <v>319</v>
      </c>
      <c r="B84" s="148">
        <v>701794</v>
      </c>
      <c r="C84" s="199"/>
      <c r="D84" s="199"/>
      <c r="E84" s="199"/>
      <c r="F84" s="200"/>
    </row>
    <row r="85" spans="1:6" s="190" customFormat="1" ht="19.5" customHeight="1">
      <c r="A85" s="177" t="s">
        <v>124</v>
      </c>
      <c r="B85" s="137">
        <f>SUM(B86:B88)</f>
        <v>2222000</v>
      </c>
      <c r="C85" s="197">
        <v>400</v>
      </c>
      <c r="D85" s="197">
        <v>2604</v>
      </c>
      <c r="E85" s="197">
        <v>2222</v>
      </c>
      <c r="F85" s="198">
        <f>SUM(D85:E85)</f>
        <v>4826</v>
      </c>
    </row>
    <row r="86" spans="1:6" s="190" customFormat="1" ht="21.75" customHeight="1">
      <c r="A86" s="228" t="s">
        <v>287</v>
      </c>
      <c r="B86" s="187">
        <v>231297</v>
      </c>
      <c r="C86" s="133"/>
      <c r="D86" s="201"/>
      <c r="E86" s="201"/>
      <c r="F86" s="202"/>
    </row>
    <row r="87" spans="1:6" s="190" customFormat="1" ht="21.75" customHeight="1">
      <c r="A87" s="228" t="s">
        <v>316</v>
      </c>
      <c r="B87" s="187">
        <v>1140703</v>
      </c>
      <c r="C87" s="133"/>
      <c r="D87" s="201"/>
      <c r="E87" s="201"/>
      <c r="F87" s="202"/>
    </row>
    <row r="88" spans="1:6" s="190" customFormat="1" ht="18.75" customHeight="1" thickBot="1">
      <c r="A88" s="229" t="s">
        <v>315</v>
      </c>
      <c r="B88" s="230">
        <v>850000</v>
      </c>
      <c r="C88" s="213"/>
      <c r="D88" s="214"/>
      <c r="E88" s="214"/>
      <c r="F88" s="215"/>
    </row>
    <row r="89" spans="1:6" s="190" customFormat="1" ht="18.75">
      <c r="A89" s="93"/>
      <c r="B89" s="93"/>
      <c r="C89" s="93"/>
      <c r="D89" s="93"/>
      <c r="E89" s="259"/>
      <c r="F89" s="259"/>
    </row>
    <row r="90" spans="1:6" s="190" customFormat="1" ht="18.75">
      <c r="A90" s="260" t="s">
        <v>163</v>
      </c>
      <c r="B90" s="260"/>
      <c r="C90" s="260"/>
      <c r="D90" s="260"/>
      <c r="E90" s="260"/>
      <c r="F90" s="260"/>
    </row>
    <row r="91" spans="1:6" s="190" customFormat="1" ht="18.75">
      <c r="A91" s="260" t="s">
        <v>180</v>
      </c>
      <c r="B91" s="260"/>
      <c r="C91" s="260"/>
      <c r="D91" s="260"/>
      <c r="E91" s="260"/>
      <c r="F91" s="260"/>
    </row>
    <row r="92" spans="1:6" s="190" customFormat="1" ht="18.75">
      <c r="A92" s="256" t="s">
        <v>190</v>
      </c>
      <c r="B92" s="256"/>
      <c r="C92" s="256"/>
      <c r="D92" s="256"/>
      <c r="E92" s="256"/>
      <c r="F92" s="256"/>
    </row>
    <row r="93" spans="1:6" s="190" customFormat="1" ht="19.5" thickBot="1">
      <c r="A93" s="93"/>
      <c r="B93" s="93"/>
      <c r="C93" s="93"/>
      <c r="D93" s="93"/>
      <c r="E93" s="191"/>
      <c r="F93" s="86" t="s">
        <v>150</v>
      </c>
    </row>
    <row r="94" spans="1:6" s="190" customFormat="1" ht="37.5">
      <c r="A94" s="257" t="s">
        <v>1</v>
      </c>
      <c r="B94" s="258"/>
      <c r="C94" s="193" t="s">
        <v>164</v>
      </c>
      <c r="D94" s="193" t="s">
        <v>152</v>
      </c>
      <c r="E94" s="193" t="s">
        <v>165</v>
      </c>
      <c r="F94" s="194" t="s">
        <v>166</v>
      </c>
    </row>
    <row r="95" spans="1:6" s="190" customFormat="1" ht="19.5" customHeight="1">
      <c r="A95" s="216" t="s">
        <v>106</v>
      </c>
      <c r="B95" s="137">
        <f>SUM(B96:B103)</f>
        <v>-10871334</v>
      </c>
      <c r="C95" s="267">
        <v>45967</v>
      </c>
      <c r="D95" s="267">
        <v>25305</v>
      </c>
      <c r="E95" s="267">
        <v>6769</v>
      </c>
      <c r="F95" s="270">
        <f>SUM(D95:E95)</f>
        <v>32074</v>
      </c>
    </row>
    <row r="96" spans="1:6" s="190" customFormat="1" ht="17.25" customHeight="1">
      <c r="A96" s="149" t="s">
        <v>236</v>
      </c>
      <c r="B96" s="148">
        <v>-858927</v>
      </c>
      <c r="C96" s="268"/>
      <c r="D96" s="268"/>
      <c r="E96" s="268"/>
      <c r="F96" s="271"/>
    </row>
    <row r="97" spans="1:6" s="190" customFormat="1" ht="17.25" customHeight="1">
      <c r="A97" s="149" t="s">
        <v>269</v>
      </c>
      <c r="B97" s="148">
        <v>-297760</v>
      </c>
      <c r="C97" s="268"/>
      <c r="D97" s="268"/>
      <c r="E97" s="268"/>
      <c r="F97" s="271"/>
    </row>
    <row r="98" spans="1:6" s="190" customFormat="1" ht="17.25" customHeight="1">
      <c r="A98" s="149" t="s">
        <v>276</v>
      </c>
      <c r="B98" s="148">
        <v>863420</v>
      </c>
      <c r="C98" s="268"/>
      <c r="D98" s="268"/>
      <c r="E98" s="268"/>
      <c r="F98" s="271"/>
    </row>
    <row r="99" spans="1:6" s="190" customFormat="1" ht="17.25" customHeight="1">
      <c r="A99" s="149" t="s">
        <v>302</v>
      </c>
      <c r="B99" s="148">
        <v>-917</v>
      </c>
      <c r="C99" s="268"/>
      <c r="D99" s="268"/>
      <c r="E99" s="268"/>
      <c r="F99" s="271"/>
    </row>
    <row r="100" spans="1:6" s="190" customFormat="1" ht="17.25" customHeight="1">
      <c r="A100" s="149" t="s">
        <v>277</v>
      </c>
      <c r="B100" s="148">
        <v>2577283</v>
      </c>
      <c r="C100" s="268"/>
      <c r="D100" s="268"/>
      <c r="E100" s="268"/>
      <c r="F100" s="271"/>
    </row>
    <row r="101" spans="1:6" s="190" customFormat="1" ht="17.25" customHeight="1">
      <c r="A101" s="149" t="s">
        <v>284</v>
      </c>
      <c r="B101" s="148">
        <v>-122750</v>
      </c>
      <c r="C101" s="268"/>
      <c r="D101" s="268"/>
      <c r="E101" s="268"/>
      <c r="F101" s="271"/>
    </row>
    <row r="102" spans="1:6" s="190" customFormat="1" ht="17.25" customHeight="1">
      <c r="A102" s="149" t="s">
        <v>292</v>
      </c>
      <c r="B102" s="148">
        <v>-1031683</v>
      </c>
      <c r="C102" s="268"/>
      <c r="D102" s="268"/>
      <c r="E102" s="268"/>
      <c r="F102" s="271"/>
    </row>
    <row r="103" spans="1:6" s="190" customFormat="1" ht="17.25" customHeight="1">
      <c r="A103" s="150" t="s">
        <v>303</v>
      </c>
      <c r="B103" s="148">
        <v>-12000000</v>
      </c>
      <c r="C103" s="268"/>
      <c r="D103" s="268"/>
      <c r="E103" s="268"/>
      <c r="F103" s="271"/>
    </row>
    <row r="104" spans="1:6" s="212" customFormat="1" ht="17.25" customHeight="1">
      <c r="A104" s="118" t="s">
        <v>107</v>
      </c>
      <c r="B104" s="137">
        <f>SUM(B105:B111)</f>
        <v>17640002</v>
      </c>
      <c r="C104" s="268"/>
      <c r="D104" s="268"/>
      <c r="E104" s="268"/>
      <c r="F104" s="271"/>
    </row>
    <row r="105" spans="1:6" s="190" customFormat="1" ht="17.25" customHeight="1">
      <c r="A105" s="150" t="s">
        <v>232</v>
      </c>
      <c r="B105" s="148">
        <v>-506730</v>
      </c>
      <c r="C105" s="268"/>
      <c r="D105" s="268"/>
      <c r="E105" s="268"/>
      <c r="F105" s="271"/>
    </row>
    <row r="106" spans="1:6" s="190" customFormat="1" ht="17.25" customHeight="1">
      <c r="A106" s="150" t="s">
        <v>312</v>
      </c>
      <c r="B106" s="148">
        <v>-1961000</v>
      </c>
      <c r="C106" s="268"/>
      <c r="D106" s="268"/>
      <c r="E106" s="268"/>
      <c r="F106" s="271"/>
    </row>
    <row r="107" spans="1:6" s="190" customFormat="1" ht="17.25" customHeight="1">
      <c r="A107" s="188" t="s">
        <v>233</v>
      </c>
      <c r="B107" s="186">
        <v>-1000000</v>
      </c>
      <c r="C107" s="268"/>
      <c r="D107" s="268"/>
      <c r="E107" s="268"/>
      <c r="F107" s="271"/>
    </row>
    <row r="108" spans="1:6" s="190" customFormat="1" ht="17.25" customHeight="1">
      <c r="A108" s="150" t="s">
        <v>280</v>
      </c>
      <c r="B108" s="148">
        <v>-691028</v>
      </c>
      <c r="C108" s="268"/>
      <c r="D108" s="268"/>
      <c r="E108" s="268"/>
      <c r="F108" s="271"/>
    </row>
    <row r="109" spans="1:6" s="190" customFormat="1" ht="17.25" customHeight="1">
      <c r="A109" s="150" t="s">
        <v>289</v>
      </c>
      <c r="B109" s="148">
        <v>12000000</v>
      </c>
      <c r="C109" s="268"/>
      <c r="D109" s="268"/>
      <c r="E109" s="268"/>
      <c r="F109" s="271"/>
    </row>
    <row r="110" spans="1:6" s="190" customFormat="1" ht="17.25" customHeight="1">
      <c r="A110" s="150" t="s">
        <v>301</v>
      </c>
      <c r="B110" s="148">
        <v>17982000</v>
      </c>
      <c r="C110" s="268"/>
      <c r="D110" s="268"/>
      <c r="E110" s="268"/>
      <c r="F110" s="271"/>
    </row>
    <row r="111" spans="1:6" s="190" customFormat="1" ht="21" customHeight="1">
      <c r="A111" s="149" t="s">
        <v>314</v>
      </c>
      <c r="B111" s="148">
        <v>-8183240</v>
      </c>
      <c r="C111" s="269"/>
      <c r="D111" s="269"/>
      <c r="E111" s="269"/>
      <c r="F111" s="272"/>
    </row>
    <row r="112" spans="1:6" s="190" customFormat="1" ht="21" customHeight="1">
      <c r="A112" s="177" t="s">
        <v>169</v>
      </c>
      <c r="B112" s="137">
        <f>SUM(B113:B124)</f>
        <v>32982679</v>
      </c>
      <c r="C112" s="197">
        <v>435180</v>
      </c>
      <c r="D112" s="197">
        <v>567123</v>
      </c>
      <c r="E112" s="197">
        <v>32983</v>
      </c>
      <c r="F112" s="198">
        <f>SUM(D112:E112)</f>
        <v>600106</v>
      </c>
    </row>
    <row r="113" spans="1:6" s="190" customFormat="1" ht="18.75" customHeight="1">
      <c r="A113" s="150" t="s">
        <v>265</v>
      </c>
      <c r="B113" s="168">
        <v>-313333</v>
      </c>
      <c r="C113" s="199"/>
      <c r="D113" s="199"/>
      <c r="E113" s="199"/>
      <c r="F113" s="200"/>
    </row>
    <row r="114" spans="1:6" s="190" customFormat="1" ht="18.75" customHeight="1">
      <c r="A114" s="147" t="s">
        <v>236</v>
      </c>
      <c r="B114" s="148">
        <v>3468878</v>
      </c>
      <c r="C114" s="199"/>
      <c r="D114" s="199"/>
      <c r="E114" s="199"/>
      <c r="F114" s="200"/>
    </row>
    <row r="115" spans="1:6" s="190" customFormat="1" ht="18.75" customHeight="1">
      <c r="A115" s="188" t="s">
        <v>228</v>
      </c>
      <c r="B115" s="186">
        <v>-609592</v>
      </c>
      <c r="C115" s="199"/>
      <c r="D115" s="199"/>
      <c r="E115" s="199"/>
      <c r="F115" s="200"/>
    </row>
    <row r="116" spans="1:6" s="190" customFormat="1" ht="18.75" customHeight="1">
      <c r="A116" s="188" t="s">
        <v>286</v>
      </c>
      <c r="B116" s="186">
        <v>300000</v>
      </c>
      <c r="C116" s="199"/>
      <c r="D116" s="199"/>
      <c r="E116" s="199"/>
      <c r="F116" s="200"/>
    </row>
    <row r="117" spans="1:6" s="190" customFormat="1" ht="18.75" customHeight="1">
      <c r="A117" s="188" t="s">
        <v>285</v>
      </c>
      <c r="B117" s="186">
        <v>3003000</v>
      </c>
      <c r="C117" s="199"/>
      <c r="D117" s="199"/>
      <c r="E117" s="199"/>
      <c r="F117" s="200"/>
    </row>
    <row r="118" spans="1:6" s="190" customFormat="1" ht="18.75" customHeight="1">
      <c r="A118" s="150" t="s">
        <v>268</v>
      </c>
      <c r="B118" s="168">
        <v>-212110</v>
      </c>
      <c r="C118" s="199"/>
      <c r="D118" s="199"/>
      <c r="E118" s="199"/>
      <c r="F118" s="200"/>
    </row>
    <row r="119" spans="1:6" s="190" customFormat="1" ht="18.75" customHeight="1">
      <c r="A119" s="150" t="s">
        <v>270</v>
      </c>
      <c r="B119" s="168">
        <v>297760</v>
      </c>
      <c r="C119" s="199"/>
      <c r="D119" s="199"/>
      <c r="E119" s="199"/>
      <c r="F119" s="200"/>
    </row>
    <row r="120" spans="1:6" s="190" customFormat="1" ht="18.75" customHeight="1">
      <c r="A120" s="150" t="s">
        <v>271</v>
      </c>
      <c r="B120" s="168">
        <v>190440</v>
      </c>
      <c r="C120" s="199"/>
      <c r="D120" s="199"/>
      <c r="E120" s="199"/>
      <c r="F120" s="200"/>
    </row>
    <row r="121" spans="1:6" s="190" customFormat="1" ht="18.75" customHeight="1">
      <c r="A121" s="150" t="s">
        <v>200</v>
      </c>
      <c r="B121" s="148">
        <v>2835038</v>
      </c>
      <c r="C121" s="199"/>
      <c r="D121" s="199"/>
      <c r="E121" s="199"/>
      <c r="F121" s="200"/>
    </row>
    <row r="122" spans="1:6" s="190" customFormat="1" ht="18.75" customHeight="1">
      <c r="A122" s="150" t="s">
        <v>317</v>
      </c>
      <c r="B122" s="148">
        <v>24333148</v>
      </c>
      <c r="C122" s="199"/>
      <c r="D122" s="199"/>
      <c r="E122" s="199"/>
      <c r="F122" s="200"/>
    </row>
    <row r="123" spans="1:6" s="190" customFormat="1" ht="18.75" customHeight="1">
      <c r="A123" s="150" t="s">
        <v>318</v>
      </c>
      <c r="B123" s="148">
        <v>-455000</v>
      </c>
      <c r="C123" s="199"/>
      <c r="D123" s="199"/>
      <c r="E123" s="199"/>
      <c r="F123" s="200"/>
    </row>
    <row r="124" spans="1:6" s="190" customFormat="1" ht="18.75" customHeight="1">
      <c r="A124" s="150" t="s">
        <v>199</v>
      </c>
      <c r="B124" s="148">
        <v>144450</v>
      </c>
      <c r="C124" s="199"/>
      <c r="D124" s="199"/>
      <c r="E124" s="199"/>
      <c r="F124" s="200"/>
    </row>
    <row r="125" spans="1:6" s="212" customFormat="1" ht="20.25" customHeight="1">
      <c r="A125" s="177" t="s">
        <v>127</v>
      </c>
      <c r="B125" s="137">
        <f>SUM(B126:B127)</f>
        <v>100026000</v>
      </c>
      <c r="C125" s="122">
        <v>11113</v>
      </c>
      <c r="D125" s="121">
        <v>11113</v>
      </c>
      <c r="E125" s="121">
        <v>100026</v>
      </c>
      <c r="F125" s="198">
        <f>SUM(D125:E125)</f>
        <v>111139</v>
      </c>
    </row>
    <row r="126" spans="1:6" s="212" customFormat="1" ht="20.25" customHeight="1">
      <c r="A126" s="147" t="s">
        <v>300</v>
      </c>
      <c r="B126" s="148">
        <v>100026000</v>
      </c>
      <c r="C126" s="126"/>
      <c r="D126" s="125"/>
      <c r="E126" s="125"/>
      <c r="F126" s="200"/>
    </row>
    <row r="127" spans="1:6" s="212" customFormat="1" ht="18.75" customHeight="1">
      <c r="A127" s="147" t="s">
        <v>104</v>
      </c>
      <c r="B127" s="148"/>
      <c r="C127" s="126"/>
      <c r="D127" s="125"/>
      <c r="E127" s="125"/>
      <c r="F127" s="200"/>
    </row>
    <row r="128" spans="1:6" s="190" customFormat="1" ht="19.5" customHeight="1" thickBot="1">
      <c r="A128" s="265" t="s">
        <v>170</v>
      </c>
      <c r="B128" s="266"/>
      <c r="C128" s="217">
        <f>SUM(C8:C127)</f>
        <v>1190690</v>
      </c>
      <c r="D128" s="217">
        <f>SUM(D8:D127)</f>
        <v>2231287</v>
      </c>
      <c r="E128" s="217">
        <f>SUM(E8:E127)</f>
        <v>1906406</v>
      </c>
      <c r="F128" s="218">
        <f>SUM(F8:F127)</f>
        <v>4137693</v>
      </c>
    </row>
    <row r="130" spans="1:6" s="190" customFormat="1" ht="18.75">
      <c r="A130" s="93"/>
      <c r="B130" s="93"/>
      <c r="C130" s="93"/>
      <c r="D130" s="93"/>
      <c r="E130" s="259"/>
      <c r="F130" s="259"/>
    </row>
    <row r="131" spans="1:6" s="190" customFormat="1" ht="18.75">
      <c r="A131" s="93"/>
      <c r="B131" s="93"/>
      <c r="C131" s="93"/>
      <c r="D131" s="93"/>
      <c r="E131" s="191"/>
      <c r="F131" s="93"/>
    </row>
    <row r="132" spans="1:6" s="190" customFormat="1" ht="18.75">
      <c r="A132" s="93"/>
      <c r="B132" s="93"/>
      <c r="C132" s="93"/>
      <c r="D132" s="93"/>
      <c r="E132" s="191"/>
      <c r="F132" s="93"/>
    </row>
    <row r="133" spans="1:6" s="190" customFormat="1" ht="18.75">
      <c r="A133" s="260" t="s">
        <v>177</v>
      </c>
      <c r="B133" s="260"/>
      <c r="C133" s="260"/>
      <c r="D133" s="260"/>
      <c r="E133" s="260"/>
      <c r="F133" s="260"/>
    </row>
    <row r="134" spans="1:6" s="190" customFormat="1" ht="18.75">
      <c r="A134" s="260" t="s">
        <v>180</v>
      </c>
      <c r="B134" s="260"/>
      <c r="C134" s="260"/>
      <c r="D134" s="260"/>
      <c r="E134" s="260"/>
      <c r="F134" s="260"/>
    </row>
    <row r="135" spans="1:6" s="190" customFormat="1" ht="18.75">
      <c r="A135" s="256" t="s">
        <v>190</v>
      </c>
      <c r="B135" s="256"/>
      <c r="C135" s="256"/>
      <c r="D135" s="256"/>
      <c r="E135" s="256"/>
      <c r="F135" s="256"/>
    </row>
    <row r="136" spans="1:6" s="190" customFormat="1" ht="18.75">
      <c r="A136" s="192"/>
      <c r="B136" s="192"/>
      <c r="C136" s="192"/>
      <c r="D136" s="192"/>
      <c r="E136" s="192"/>
      <c r="F136" s="192"/>
    </row>
    <row r="137" spans="1:6" s="190" customFormat="1" ht="19.5" thickBot="1">
      <c r="A137" s="93"/>
      <c r="B137" s="93"/>
      <c r="C137" s="93"/>
      <c r="D137" s="93"/>
      <c r="E137" s="191"/>
      <c r="F137" s="86" t="s">
        <v>150</v>
      </c>
    </row>
    <row r="138" spans="1:6" s="190" customFormat="1" ht="37.5">
      <c r="A138" s="257" t="s">
        <v>1</v>
      </c>
      <c r="B138" s="258"/>
      <c r="C138" s="193" t="s">
        <v>164</v>
      </c>
      <c r="D138" s="193" t="s">
        <v>152</v>
      </c>
      <c r="E138" s="193" t="s">
        <v>165</v>
      </c>
      <c r="F138" s="194" t="s">
        <v>166</v>
      </c>
    </row>
    <row r="139" spans="1:6" s="190" customFormat="1" ht="19.5" customHeight="1">
      <c r="A139" s="195" t="s">
        <v>91</v>
      </c>
      <c r="B139" s="196">
        <f>SUM(B140:B143)</f>
        <v>25818</v>
      </c>
      <c r="C139" s="197">
        <v>104176</v>
      </c>
      <c r="D139" s="197">
        <v>104611</v>
      </c>
      <c r="E139" s="197">
        <v>26</v>
      </c>
      <c r="F139" s="198">
        <f>SUM(D139:E139)</f>
        <v>104637</v>
      </c>
    </row>
    <row r="140" spans="1:6" s="190" customFormat="1" ht="19.5" customHeight="1">
      <c r="A140" s="132" t="s">
        <v>191</v>
      </c>
      <c r="B140" s="133">
        <v>-754380</v>
      </c>
      <c r="C140" s="201"/>
      <c r="D140" s="201"/>
      <c r="E140" s="201"/>
      <c r="F140" s="202"/>
    </row>
    <row r="141" spans="1:6" s="190" customFormat="1" ht="19.5" customHeight="1">
      <c r="A141" s="132" t="s">
        <v>192</v>
      </c>
      <c r="B141" s="133">
        <v>523800</v>
      </c>
      <c r="C141" s="201"/>
      <c r="D141" s="201"/>
      <c r="E141" s="201"/>
      <c r="F141" s="202"/>
    </row>
    <row r="142" spans="1:6" s="190" customFormat="1" ht="19.5" customHeight="1">
      <c r="A142" s="132" t="s">
        <v>193</v>
      </c>
      <c r="B142" s="133">
        <v>468508</v>
      </c>
      <c r="C142" s="201"/>
      <c r="D142" s="201"/>
      <c r="E142" s="201"/>
      <c r="F142" s="202"/>
    </row>
    <row r="143" spans="1:6" s="190" customFormat="1" ht="17.25" customHeight="1">
      <c r="A143" s="144" t="s">
        <v>198</v>
      </c>
      <c r="B143" s="145">
        <v>-212110</v>
      </c>
      <c r="C143" s="201"/>
      <c r="D143" s="201"/>
      <c r="E143" s="201"/>
      <c r="F143" s="202"/>
    </row>
    <row r="144" spans="1:6" s="190" customFormat="1" ht="19.5" customHeight="1">
      <c r="A144" s="195" t="s">
        <v>92</v>
      </c>
      <c r="B144" s="196">
        <f>SUM(B145:B146)</f>
        <v>259043</v>
      </c>
      <c r="C144" s="197">
        <v>27157</v>
      </c>
      <c r="D144" s="197">
        <v>27617</v>
      </c>
      <c r="E144" s="197">
        <v>259</v>
      </c>
      <c r="F144" s="198">
        <f>SUM(D144:E144)</f>
        <v>27876</v>
      </c>
    </row>
    <row r="145" spans="1:6" s="190" customFormat="1" ht="19.5" customHeight="1">
      <c r="A145" s="144" t="s">
        <v>196</v>
      </c>
      <c r="B145" s="145">
        <v>141426</v>
      </c>
      <c r="C145" s="199"/>
      <c r="D145" s="199"/>
      <c r="E145" s="199"/>
      <c r="F145" s="200"/>
    </row>
    <row r="146" spans="1:6" s="190" customFormat="1" ht="19.5" customHeight="1">
      <c r="A146" s="144" t="s">
        <v>197</v>
      </c>
      <c r="B146" s="145">
        <v>117617</v>
      </c>
      <c r="C146" s="199"/>
      <c r="D146" s="199"/>
      <c r="E146" s="199"/>
      <c r="F146" s="200"/>
    </row>
    <row r="147" spans="1:6" s="190" customFormat="1" ht="19.5" customHeight="1">
      <c r="A147" s="195" t="s">
        <v>93</v>
      </c>
      <c r="B147" s="196">
        <f>SUM(B148:B150)</f>
        <v>1362672</v>
      </c>
      <c r="C147" s="197">
        <v>26326</v>
      </c>
      <c r="D147" s="197">
        <v>29388</v>
      </c>
      <c r="E147" s="197">
        <v>1363</v>
      </c>
      <c r="F147" s="198">
        <f>SUM(D147:E147)</f>
        <v>30751</v>
      </c>
    </row>
    <row r="148" spans="1:6" s="190" customFormat="1" ht="19.5" customHeight="1">
      <c r="A148" s="144" t="s">
        <v>202</v>
      </c>
      <c r="B148" s="146">
        <v>6982</v>
      </c>
      <c r="C148" s="201"/>
      <c r="D148" s="201"/>
      <c r="E148" s="201"/>
      <c r="F148" s="202"/>
    </row>
    <row r="149" spans="1:6" s="190" customFormat="1" ht="19.5" customHeight="1">
      <c r="A149" s="144" t="s">
        <v>207</v>
      </c>
      <c r="B149" s="146">
        <v>1574</v>
      </c>
      <c r="C149" s="201"/>
      <c r="D149" s="201"/>
      <c r="E149" s="201"/>
      <c r="F149" s="202"/>
    </row>
    <row r="150" spans="1:6" s="190" customFormat="1" ht="19.5" customHeight="1">
      <c r="A150" s="144" t="s">
        <v>203</v>
      </c>
      <c r="B150" s="146">
        <v>1354116</v>
      </c>
      <c r="C150" s="201"/>
      <c r="D150" s="201"/>
      <c r="E150" s="201"/>
      <c r="F150" s="202"/>
    </row>
    <row r="151" spans="1:6" s="190" customFormat="1" ht="19.5" customHeight="1">
      <c r="A151" s="177" t="s">
        <v>167</v>
      </c>
      <c r="B151" s="137">
        <f>SUM(B152:B153)</f>
        <v>4573885</v>
      </c>
      <c r="C151" s="197">
        <v>0</v>
      </c>
      <c r="D151" s="197">
        <v>25972</v>
      </c>
      <c r="E151" s="197">
        <v>4574</v>
      </c>
      <c r="F151" s="198">
        <f>SUM(D151:E151)</f>
        <v>30546</v>
      </c>
    </row>
    <row r="152" spans="1:6" s="204" customFormat="1" ht="19.5" customHeight="1">
      <c r="A152" s="147" t="s">
        <v>201</v>
      </c>
      <c r="B152" s="148">
        <v>1738847</v>
      </c>
      <c r="C152" s="208"/>
      <c r="D152" s="208"/>
      <c r="E152" s="208"/>
      <c r="F152" s="209"/>
    </row>
    <row r="153" spans="1:6" s="204" customFormat="1" ht="19.5" customHeight="1">
      <c r="A153" s="219" t="s">
        <v>200</v>
      </c>
      <c r="B153" s="220">
        <v>2835038</v>
      </c>
      <c r="C153" s="208"/>
      <c r="D153" s="208"/>
      <c r="E153" s="208"/>
      <c r="F153" s="209"/>
    </row>
    <row r="154" spans="1:6" s="190" customFormat="1" ht="19.5" customHeight="1">
      <c r="A154" s="177" t="s">
        <v>181</v>
      </c>
      <c r="B154" s="137">
        <f>SUM(B155:B157)</f>
        <v>24777598</v>
      </c>
      <c r="C154" s="197">
        <v>0</v>
      </c>
      <c r="D154" s="197">
        <v>66684</v>
      </c>
      <c r="E154" s="197">
        <v>24777</v>
      </c>
      <c r="F154" s="198">
        <f>SUM(D154:E154)</f>
        <v>91461</v>
      </c>
    </row>
    <row r="155" spans="1:6" s="204" customFormat="1" ht="19.5" customHeight="1">
      <c r="A155" s="147" t="s">
        <v>199</v>
      </c>
      <c r="B155" s="148">
        <v>144450</v>
      </c>
      <c r="C155" s="208"/>
      <c r="D155" s="208"/>
      <c r="E155" s="208"/>
      <c r="F155" s="209"/>
    </row>
    <row r="156" spans="1:6" s="204" customFormat="1" ht="18" customHeight="1">
      <c r="A156" s="147" t="s">
        <v>194</v>
      </c>
      <c r="B156" s="148">
        <v>300000</v>
      </c>
      <c r="C156" s="221"/>
      <c r="D156" s="221"/>
      <c r="E156" s="221"/>
      <c r="F156" s="222"/>
    </row>
    <row r="157" spans="1:6" s="204" customFormat="1" ht="18" customHeight="1">
      <c r="A157" s="147" t="s">
        <v>195</v>
      </c>
      <c r="B157" s="148">
        <v>24333148</v>
      </c>
      <c r="C157" s="221"/>
      <c r="D157" s="221"/>
      <c r="E157" s="221"/>
      <c r="F157" s="222"/>
    </row>
    <row r="158" spans="1:6" s="190" customFormat="1" ht="19.5" customHeight="1">
      <c r="A158" s="177" t="s">
        <v>100</v>
      </c>
      <c r="B158" s="137"/>
      <c r="C158" s="122">
        <v>0</v>
      </c>
      <c r="D158" s="122">
        <v>0</v>
      </c>
      <c r="E158" s="122">
        <v>0</v>
      </c>
      <c r="F158" s="198">
        <f>SUM(C158+E158)</f>
        <v>0</v>
      </c>
    </row>
    <row r="159" spans="1:6" s="190" customFormat="1" ht="18.75" customHeight="1">
      <c r="A159" s="92"/>
      <c r="B159" s="134"/>
      <c r="C159" s="126"/>
      <c r="D159" s="126"/>
      <c r="E159" s="126"/>
      <c r="F159" s="200"/>
    </row>
    <row r="160" spans="1:6" s="190" customFormat="1" ht="19.5" customHeight="1">
      <c r="A160" s="177" t="s">
        <v>168</v>
      </c>
      <c r="B160" s="223"/>
      <c r="C160" s="197">
        <v>0</v>
      </c>
      <c r="D160" s="197">
        <v>0</v>
      </c>
      <c r="E160" s="197">
        <v>0</v>
      </c>
      <c r="F160" s="198">
        <f>SUM(C160+E160)</f>
        <v>0</v>
      </c>
    </row>
    <row r="161" spans="1:6" s="190" customFormat="1" ht="19.5" customHeight="1">
      <c r="A161" s="92"/>
      <c r="B161" s="134"/>
      <c r="C161" s="201"/>
      <c r="D161" s="201"/>
      <c r="E161" s="201"/>
      <c r="F161" s="202"/>
    </row>
    <row r="162" spans="1:6" s="190" customFormat="1" ht="19.5" customHeight="1">
      <c r="A162" s="177" t="s">
        <v>124</v>
      </c>
      <c r="B162" s="223"/>
      <c r="C162" s="197">
        <v>0</v>
      </c>
      <c r="D162" s="197">
        <v>0</v>
      </c>
      <c r="E162" s="197">
        <v>0</v>
      </c>
      <c r="F162" s="198">
        <f>SUM(C162+E162)</f>
        <v>0</v>
      </c>
    </row>
    <row r="163" spans="1:6" s="190" customFormat="1" ht="13.5" customHeight="1">
      <c r="A163" s="92"/>
      <c r="B163" s="134"/>
      <c r="C163" s="201"/>
      <c r="D163" s="201"/>
      <c r="E163" s="201"/>
      <c r="F163" s="202"/>
    </row>
    <row r="164" spans="1:6" s="190" customFormat="1" ht="19.5" customHeight="1">
      <c r="A164" s="216" t="s">
        <v>125</v>
      </c>
      <c r="B164" s="137"/>
      <c r="C164" s="197">
        <v>0</v>
      </c>
      <c r="D164" s="197">
        <v>0</v>
      </c>
      <c r="E164" s="197">
        <v>0</v>
      </c>
      <c r="F164" s="198">
        <f>SUM(C164+E164)</f>
        <v>0</v>
      </c>
    </row>
    <row r="165" spans="1:6" s="190" customFormat="1" ht="21.75" customHeight="1">
      <c r="A165" s="135"/>
      <c r="B165" s="136"/>
      <c r="C165" s="201"/>
      <c r="D165" s="201"/>
      <c r="E165" s="201"/>
      <c r="F165" s="202"/>
    </row>
    <row r="166" spans="1:6" s="190" customFormat="1" ht="19.5" customHeight="1">
      <c r="A166" s="177" t="s">
        <v>169</v>
      </c>
      <c r="B166" s="137"/>
      <c r="C166" s="197">
        <v>0</v>
      </c>
      <c r="D166" s="197">
        <v>0</v>
      </c>
      <c r="E166" s="197">
        <v>0</v>
      </c>
      <c r="F166" s="198">
        <f>SUM(C166+E166)</f>
        <v>0</v>
      </c>
    </row>
    <row r="167" spans="1:6" s="190" customFormat="1" ht="15.75" customHeight="1">
      <c r="A167" s="92"/>
      <c r="B167" s="134"/>
      <c r="C167" s="199"/>
      <c r="D167" s="199"/>
      <c r="E167" s="199"/>
      <c r="F167" s="200"/>
    </row>
    <row r="168" spans="1:6" s="212" customFormat="1" ht="17.25" customHeight="1">
      <c r="A168" s="177" t="s">
        <v>127</v>
      </c>
      <c r="B168" s="137"/>
      <c r="C168" s="122">
        <v>0</v>
      </c>
      <c r="D168" s="121">
        <v>0</v>
      </c>
      <c r="E168" s="121">
        <v>0</v>
      </c>
      <c r="F168" s="198">
        <f>SUM(C168+E168)</f>
        <v>0</v>
      </c>
    </row>
    <row r="169" spans="1:6" s="190" customFormat="1" ht="17.25" customHeight="1">
      <c r="A169" s="92"/>
      <c r="B169" s="134"/>
      <c r="C169" s="141"/>
      <c r="D169" s="140"/>
      <c r="E169" s="140"/>
      <c r="F169" s="142"/>
    </row>
    <row r="170" spans="1:6" s="190" customFormat="1" ht="24.75" customHeight="1" thickBot="1">
      <c r="A170" s="265" t="s">
        <v>170</v>
      </c>
      <c r="B170" s="266"/>
      <c r="C170" s="217">
        <f>SUM(C139:C169)</f>
        <v>157659</v>
      </c>
      <c r="D170" s="217">
        <f>SUM(D139:D169)</f>
        <v>254272</v>
      </c>
      <c r="E170" s="217">
        <f>SUM(E139:E169)</f>
        <v>30999</v>
      </c>
      <c r="F170" s="218">
        <f>SUM(F139:F169)</f>
        <v>285271</v>
      </c>
    </row>
    <row r="172" spans="1:6" s="190" customFormat="1" ht="18.75">
      <c r="A172" s="93"/>
      <c r="B172" s="93"/>
      <c r="C172" s="93"/>
      <c r="D172" s="93"/>
      <c r="E172" s="259"/>
      <c r="F172" s="259"/>
    </row>
    <row r="173" spans="1:6" s="190" customFormat="1" ht="18.75">
      <c r="A173" s="93"/>
      <c r="B173" s="93"/>
      <c r="C173" s="93"/>
      <c r="D173" s="93"/>
      <c r="E173" s="191"/>
      <c r="F173" s="93"/>
    </row>
    <row r="174" spans="1:6" s="190" customFormat="1" ht="18.75">
      <c r="A174" s="93"/>
      <c r="B174" s="93"/>
      <c r="C174" s="93"/>
      <c r="D174" s="93"/>
      <c r="E174" s="191"/>
      <c r="F174" s="93"/>
    </row>
    <row r="175" spans="1:6" s="190" customFormat="1" ht="18.75">
      <c r="A175" s="260" t="s">
        <v>178</v>
      </c>
      <c r="B175" s="260"/>
      <c r="C175" s="260"/>
      <c r="D175" s="260"/>
      <c r="E175" s="260"/>
      <c r="F175" s="260"/>
    </row>
    <row r="176" spans="1:6" s="190" customFormat="1" ht="18.75">
      <c r="A176" s="260" t="s">
        <v>180</v>
      </c>
      <c r="B176" s="260"/>
      <c r="C176" s="260"/>
      <c r="D176" s="260"/>
      <c r="E176" s="260"/>
      <c r="F176" s="260"/>
    </row>
    <row r="177" spans="1:6" s="190" customFormat="1" ht="18.75">
      <c r="A177" s="256" t="s">
        <v>190</v>
      </c>
      <c r="B177" s="256"/>
      <c r="C177" s="256"/>
      <c r="D177" s="256"/>
      <c r="E177" s="256"/>
      <c r="F177" s="256"/>
    </row>
    <row r="178" spans="1:6" s="190" customFormat="1" ht="18.75">
      <c r="A178" s="192"/>
      <c r="B178" s="192"/>
      <c r="C178" s="192"/>
      <c r="D178" s="192"/>
      <c r="E178" s="192"/>
      <c r="F178" s="192"/>
    </row>
    <row r="179" spans="1:6" s="190" customFormat="1" ht="19.5" thickBot="1">
      <c r="A179" s="93"/>
      <c r="B179" s="93"/>
      <c r="C179" s="93"/>
      <c r="D179" s="93"/>
      <c r="E179" s="191"/>
      <c r="F179" s="86" t="s">
        <v>150</v>
      </c>
    </row>
    <row r="180" spans="1:6" s="190" customFormat="1" ht="37.5">
      <c r="A180" s="257" t="s">
        <v>1</v>
      </c>
      <c r="B180" s="258"/>
      <c r="C180" s="193" t="s">
        <v>164</v>
      </c>
      <c r="D180" s="193" t="s">
        <v>152</v>
      </c>
      <c r="E180" s="193" t="s">
        <v>165</v>
      </c>
      <c r="F180" s="194" t="s">
        <v>166</v>
      </c>
    </row>
    <row r="181" spans="1:6" s="190" customFormat="1" ht="21" customHeight="1">
      <c r="A181" s="195" t="s">
        <v>91</v>
      </c>
      <c r="B181" s="196">
        <v>116400</v>
      </c>
      <c r="C181" s="197">
        <v>9274</v>
      </c>
      <c r="D181" s="197">
        <v>9887</v>
      </c>
      <c r="E181" s="197">
        <v>116</v>
      </c>
      <c r="F181" s="198">
        <f>SUM(D181:E181)</f>
        <v>10003</v>
      </c>
    </row>
    <row r="182" spans="1:6" s="190" customFormat="1" ht="21" customHeight="1">
      <c r="A182" s="132" t="s">
        <v>208</v>
      </c>
      <c r="B182" s="133">
        <v>116400</v>
      </c>
      <c r="C182" s="199"/>
      <c r="D182" s="199"/>
      <c r="E182" s="199"/>
      <c r="F182" s="200"/>
    </row>
    <row r="183" spans="1:6" s="190" customFormat="1" ht="13.5" customHeight="1">
      <c r="A183" s="132"/>
      <c r="B183" s="133"/>
      <c r="C183" s="201"/>
      <c r="D183" s="201"/>
      <c r="E183" s="201"/>
      <c r="F183" s="202"/>
    </row>
    <row r="184" spans="1:6" s="190" customFormat="1" ht="21" customHeight="1">
      <c r="A184" s="195" t="s">
        <v>92</v>
      </c>
      <c r="B184" s="196">
        <v>31428</v>
      </c>
      <c r="C184" s="197">
        <v>2436</v>
      </c>
      <c r="D184" s="197">
        <v>2580</v>
      </c>
      <c r="E184" s="197">
        <v>32</v>
      </c>
      <c r="F184" s="198">
        <f>SUM(D184:E184)</f>
        <v>2612</v>
      </c>
    </row>
    <row r="185" spans="1:6" s="190" customFormat="1" ht="21" customHeight="1">
      <c r="A185" s="132" t="s">
        <v>209</v>
      </c>
      <c r="B185" s="133">
        <v>31428</v>
      </c>
      <c r="C185" s="199"/>
      <c r="D185" s="199"/>
      <c r="E185" s="199"/>
      <c r="F185" s="200"/>
    </row>
    <row r="186" spans="1:6" s="204" customFormat="1" ht="21" customHeight="1">
      <c r="A186" s="132"/>
      <c r="B186" s="133"/>
      <c r="C186" s="203"/>
      <c r="D186" s="201"/>
      <c r="E186" s="201"/>
      <c r="F186" s="202"/>
    </row>
    <row r="187" spans="1:6" s="190" customFormat="1" ht="21" customHeight="1">
      <c r="A187" s="195" t="s">
        <v>93</v>
      </c>
      <c r="B187" s="196"/>
      <c r="C187" s="199">
        <v>10259</v>
      </c>
      <c r="D187" s="197">
        <v>10584</v>
      </c>
      <c r="E187" s="197">
        <v>0</v>
      </c>
      <c r="F187" s="198">
        <f>SUM(D187:E187)</f>
        <v>10584</v>
      </c>
    </row>
    <row r="188" spans="1:6" s="190" customFormat="1" ht="21" customHeight="1">
      <c r="A188" s="132"/>
      <c r="B188" s="93"/>
      <c r="C188" s="201"/>
      <c r="D188" s="201"/>
      <c r="E188" s="201"/>
      <c r="F188" s="202"/>
    </row>
    <row r="189" spans="1:6" s="190" customFormat="1" ht="21" customHeight="1">
      <c r="A189" s="177" t="s">
        <v>167</v>
      </c>
      <c r="B189" s="137">
        <v>378361</v>
      </c>
      <c r="C189" s="197">
        <v>0</v>
      </c>
      <c r="D189" s="197">
        <v>0</v>
      </c>
      <c r="E189" s="197">
        <v>378</v>
      </c>
      <c r="F189" s="198">
        <f>SUM(C189+E189)</f>
        <v>378</v>
      </c>
    </row>
    <row r="190" spans="1:6" s="190" customFormat="1" ht="21" customHeight="1">
      <c r="A190" s="135" t="s">
        <v>212</v>
      </c>
      <c r="B190" s="136">
        <v>378361</v>
      </c>
      <c r="C190" s="201"/>
      <c r="D190" s="201"/>
      <c r="E190" s="201"/>
      <c r="F190" s="202"/>
    </row>
    <row r="191" spans="1:6" s="190" customFormat="1" ht="21" customHeight="1">
      <c r="A191" s="177" t="s">
        <v>181</v>
      </c>
      <c r="B191" s="137"/>
      <c r="C191" s="197">
        <v>0</v>
      </c>
      <c r="D191" s="197">
        <v>0</v>
      </c>
      <c r="E191" s="197">
        <v>0</v>
      </c>
      <c r="F191" s="198">
        <f>SUM(C191+E191)</f>
        <v>0</v>
      </c>
    </row>
    <row r="192" spans="1:6" s="190" customFormat="1" ht="21" customHeight="1">
      <c r="A192" s="92"/>
      <c r="B192" s="134"/>
      <c r="C192" s="201"/>
      <c r="D192" s="201"/>
      <c r="E192" s="201"/>
      <c r="F192" s="202"/>
    </row>
    <row r="193" spans="1:6" s="190" customFormat="1" ht="21" customHeight="1">
      <c r="A193" s="177" t="s">
        <v>100</v>
      </c>
      <c r="B193" s="137">
        <v>259899</v>
      </c>
      <c r="C193" s="122">
        <v>0</v>
      </c>
      <c r="D193" s="122">
        <v>0</v>
      </c>
      <c r="E193" s="122">
        <v>260</v>
      </c>
      <c r="F193" s="198">
        <f>SUM(C193+E193)</f>
        <v>260</v>
      </c>
    </row>
    <row r="194" spans="1:6" s="190" customFormat="1" ht="21" customHeight="1">
      <c r="A194" s="92" t="s">
        <v>211</v>
      </c>
      <c r="B194" s="134">
        <v>259899</v>
      </c>
      <c r="C194" s="141"/>
      <c r="D194" s="141"/>
      <c r="E194" s="141"/>
      <c r="F194" s="202"/>
    </row>
    <row r="195" spans="1:6" s="190" customFormat="1" ht="21" customHeight="1">
      <c r="A195" s="92"/>
      <c r="B195" s="134"/>
      <c r="C195" s="126"/>
      <c r="D195" s="126"/>
      <c r="E195" s="126"/>
      <c r="F195" s="200"/>
    </row>
    <row r="196" spans="1:6" s="190" customFormat="1" ht="21" customHeight="1">
      <c r="A196" s="177" t="s">
        <v>168</v>
      </c>
      <c r="B196" s="223"/>
      <c r="C196" s="197">
        <v>0</v>
      </c>
      <c r="D196" s="197">
        <v>0</v>
      </c>
      <c r="E196" s="197">
        <v>0</v>
      </c>
      <c r="F196" s="198">
        <f>SUM(C196+E196)</f>
        <v>0</v>
      </c>
    </row>
    <row r="197" spans="1:6" s="190" customFormat="1" ht="21" customHeight="1">
      <c r="A197" s="92"/>
      <c r="B197" s="134"/>
      <c r="C197" s="201"/>
      <c r="D197" s="201"/>
      <c r="E197" s="201"/>
      <c r="F197" s="202"/>
    </row>
    <row r="198" spans="1:6" s="190" customFormat="1" ht="21" customHeight="1">
      <c r="A198" s="177" t="s">
        <v>124</v>
      </c>
      <c r="B198" s="223"/>
      <c r="C198" s="197">
        <v>0</v>
      </c>
      <c r="D198" s="197">
        <v>0</v>
      </c>
      <c r="E198" s="197">
        <v>0</v>
      </c>
      <c r="F198" s="198">
        <f>SUM(C198+E198)</f>
        <v>0</v>
      </c>
    </row>
    <row r="199" spans="1:6" s="190" customFormat="1" ht="21" customHeight="1">
      <c r="A199" s="92"/>
      <c r="B199" s="134"/>
      <c r="C199" s="201"/>
      <c r="D199" s="201"/>
      <c r="E199" s="201"/>
      <c r="F199" s="202"/>
    </row>
    <row r="200" spans="1:6" s="190" customFormat="1" ht="21" customHeight="1">
      <c r="A200" s="216" t="s">
        <v>125</v>
      </c>
      <c r="B200" s="137">
        <v>-638260</v>
      </c>
      <c r="C200" s="197">
        <v>2944</v>
      </c>
      <c r="D200" s="197">
        <v>2488</v>
      </c>
      <c r="E200" s="197">
        <v>-638</v>
      </c>
      <c r="F200" s="198">
        <f>SUM(D200:E200)</f>
        <v>1850</v>
      </c>
    </row>
    <row r="201" spans="1:6" s="190" customFormat="1" ht="21" customHeight="1">
      <c r="A201" s="135" t="s">
        <v>210</v>
      </c>
      <c r="B201" s="136">
        <v>-638260</v>
      </c>
      <c r="C201" s="201"/>
      <c r="D201" s="201"/>
      <c r="E201" s="201"/>
      <c r="F201" s="202"/>
    </row>
    <row r="202" spans="1:6" s="190" customFormat="1" ht="21" customHeight="1">
      <c r="A202" s="177" t="s">
        <v>169</v>
      </c>
      <c r="B202" s="137"/>
      <c r="C202" s="197">
        <v>0</v>
      </c>
      <c r="D202" s="197">
        <v>0</v>
      </c>
      <c r="E202" s="197">
        <v>0</v>
      </c>
      <c r="F202" s="198">
        <f>SUM(C202+E202)</f>
        <v>0</v>
      </c>
    </row>
    <row r="203" spans="1:6" s="190" customFormat="1" ht="21" customHeight="1">
      <c r="A203" s="92"/>
      <c r="B203" s="134"/>
      <c r="C203" s="199"/>
      <c r="D203" s="199"/>
      <c r="E203" s="199"/>
      <c r="F203" s="200"/>
    </row>
    <row r="204" spans="1:6" s="212" customFormat="1" ht="21" customHeight="1">
      <c r="A204" s="177" t="s">
        <v>127</v>
      </c>
      <c r="B204" s="137"/>
      <c r="C204" s="122">
        <v>0</v>
      </c>
      <c r="D204" s="121">
        <v>0</v>
      </c>
      <c r="E204" s="121">
        <v>0</v>
      </c>
      <c r="F204" s="198">
        <f>SUM(C204+E204)</f>
        <v>0</v>
      </c>
    </row>
    <row r="205" spans="1:6" s="190" customFormat="1" ht="21" customHeight="1">
      <c r="A205" s="92"/>
      <c r="B205" s="134"/>
      <c r="C205" s="141"/>
      <c r="D205" s="140"/>
      <c r="E205" s="140"/>
      <c r="F205" s="142"/>
    </row>
    <row r="206" spans="1:6" s="190" customFormat="1" ht="21" customHeight="1" thickBot="1">
      <c r="A206" s="265" t="s">
        <v>170</v>
      </c>
      <c r="B206" s="266"/>
      <c r="C206" s="217">
        <f>SUM(C181:C205)</f>
        <v>24913</v>
      </c>
      <c r="D206" s="217">
        <f>SUM(D181:D205)</f>
        <v>25539</v>
      </c>
      <c r="E206" s="217">
        <f>SUM(E181:E205)</f>
        <v>148</v>
      </c>
      <c r="F206" s="218">
        <f>SUM(F181:F205)</f>
        <v>25687</v>
      </c>
    </row>
    <row r="208" spans="1:6" s="190" customFormat="1" ht="18.75">
      <c r="A208" s="93"/>
      <c r="B208" s="93"/>
      <c r="C208" s="93"/>
      <c r="D208" s="93"/>
      <c r="E208" s="259"/>
      <c r="F208" s="259"/>
    </row>
    <row r="209" spans="1:6" s="190" customFormat="1" ht="18.75">
      <c r="A209" s="93"/>
      <c r="B209" s="93"/>
      <c r="C209" s="93"/>
      <c r="D209" s="93"/>
      <c r="E209" s="191"/>
      <c r="F209" s="93"/>
    </row>
    <row r="210" spans="1:6" s="190" customFormat="1" ht="18.75">
      <c r="A210" s="93"/>
      <c r="B210" s="93"/>
      <c r="C210" s="93"/>
      <c r="D210" s="93"/>
      <c r="E210" s="191"/>
      <c r="F210" s="93"/>
    </row>
    <row r="211" spans="1:6" s="190" customFormat="1" ht="18.75">
      <c r="A211" s="260" t="s">
        <v>179</v>
      </c>
      <c r="B211" s="260"/>
      <c r="C211" s="260"/>
      <c r="D211" s="260"/>
      <c r="E211" s="260"/>
      <c r="F211" s="260"/>
    </row>
    <row r="212" spans="1:6" s="190" customFormat="1" ht="18.75">
      <c r="A212" s="260" t="s">
        <v>180</v>
      </c>
      <c r="B212" s="260"/>
      <c r="C212" s="260"/>
      <c r="D212" s="260"/>
      <c r="E212" s="260"/>
      <c r="F212" s="260"/>
    </row>
    <row r="213" spans="1:6" s="190" customFormat="1" ht="18.75">
      <c r="A213" s="256" t="s">
        <v>190</v>
      </c>
      <c r="B213" s="256"/>
      <c r="C213" s="256"/>
      <c r="D213" s="256"/>
      <c r="E213" s="256"/>
      <c r="F213" s="256"/>
    </row>
    <row r="214" spans="1:6" s="190" customFormat="1" ht="18.75">
      <c r="A214" s="192"/>
      <c r="B214" s="192"/>
      <c r="C214" s="192"/>
      <c r="D214" s="192"/>
      <c r="E214" s="192"/>
      <c r="F214" s="192"/>
    </row>
    <row r="215" spans="1:6" s="190" customFormat="1" ht="19.5" thickBot="1">
      <c r="A215" s="93"/>
      <c r="B215" s="93"/>
      <c r="C215" s="93"/>
      <c r="D215" s="93"/>
      <c r="E215" s="191"/>
      <c r="F215" s="86" t="s">
        <v>150</v>
      </c>
    </row>
    <row r="216" spans="1:6" s="190" customFormat="1" ht="37.5">
      <c r="A216" s="257" t="s">
        <v>1</v>
      </c>
      <c r="B216" s="258"/>
      <c r="C216" s="193" t="s">
        <v>164</v>
      </c>
      <c r="D216" s="193" t="s">
        <v>152</v>
      </c>
      <c r="E216" s="193" t="s">
        <v>165</v>
      </c>
      <c r="F216" s="194" t="s">
        <v>166</v>
      </c>
    </row>
    <row r="217" spans="1:6" s="190" customFormat="1" ht="21" customHeight="1">
      <c r="A217" s="195" t="s">
        <v>91</v>
      </c>
      <c r="B217" s="196"/>
      <c r="C217" s="197">
        <v>6837</v>
      </c>
      <c r="D217" s="197">
        <v>3410</v>
      </c>
      <c r="E217" s="197">
        <v>0</v>
      </c>
      <c r="F217" s="198">
        <f>SUM(D217:E217)</f>
        <v>3410</v>
      </c>
    </row>
    <row r="218" spans="1:6" s="190" customFormat="1" ht="21" customHeight="1">
      <c r="A218" s="132"/>
      <c r="B218" s="133"/>
      <c r="C218" s="201"/>
      <c r="D218" s="201"/>
      <c r="E218" s="201"/>
      <c r="F218" s="202"/>
    </row>
    <row r="219" spans="1:6" s="190" customFormat="1" ht="21" customHeight="1">
      <c r="A219" s="195" t="s">
        <v>92</v>
      </c>
      <c r="B219" s="196"/>
      <c r="C219" s="197">
        <v>1826</v>
      </c>
      <c r="D219" s="197">
        <v>905</v>
      </c>
      <c r="E219" s="197">
        <v>0</v>
      </c>
      <c r="F219" s="198">
        <f>SUM(D219:E219)</f>
        <v>905</v>
      </c>
    </row>
    <row r="220" spans="1:6" s="204" customFormat="1" ht="21" customHeight="1">
      <c r="A220" s="132"/>
      <c r="B220" s="133"/>
      <c r="C220" s="203"/>
      <c r="D220" s="201"/>
      <c r="E220" s="201"/>
      <c r="F220" s="202"/>
    </row>
    <row r="221" spans="1:6" s="190" customFormat="1" ht="21" customHeight="1">
      <c r="A221" s="195" t="s">
        <v>93</v>
      </c>
      <c r="B221" s="196"/>
      <c r="C221" s="199">
        <v>5704</v>
      </c>
      <c r="D221" s="197">
        <v>6986</v>
      </c>
      <c r="E221" s="197">
        <v>0</v>
      </c>
      <c r="F221" s="198">
        <f>SUM(D221:E221)</f>
        <v>6986</v>
      </c>
    </row>
    <row r="222" spans="1:6" s="190" customFormat="1" ht="21" customHeight="1">
      <c r="A222" s="132"/>
      <c r="B222" s="93"/>
      <c r="C222" s="201"/>
      <c r="D222" s="201"/>
      <c r="E222" s="201"/>
      <c r="F222" s="202"/>
    </row>
    <row r="223" spans="1:6" s="190" customFormat="1" ht="21" customHeight="1">
      <c r="A223" s="177" t="s">
        <v>167</v>
      </c>
      <c r="B223" s="223"/>
      <c r="C223" s="197">
        <v>0</v>
      </c>
      <c r="D223" s="197">
        <v>0</v>
      </c>
      <c r="E223" s="197">
        <v>0</v>
      </c>
      <c r="F223" s="198">
        <f>SUM(C223+E223)</f>
        <v>0</v>
      </c>
    </row>
    <row r="224" spans="1:6" s="190" customFormat="1" ht="21" customHeight="1">
      <c r="A224" s="135"/>
      <c r="B224" s="136"/>
      <c r="C224" s="201"/>
      <c r="D224" s="201"/>
      <c r="E224" s="201"/>
      <c r="F224" s="202"/>
    </row>
    <row r="225" spans="1:6" s="190" customFormat="1" ht="21" customHeight="1">
      <c r="A225" s="177" t="s">
        <v>181</v>
      </c>
      <c r="B225" s="137"/>
      <c r="C225" s="197">
        <v>0</v>
      </c>
      <c r="D225" s="197">
        <v>0</v>
      </c>
      <c r="E225" s="197">
        <v>0</v>
      </c>
      <c r="F225" s="198">
        <f>SUM(C225+E225)</f>
        <v>0</v>
      </c>
    </row>
    <row r="226" spans="1:6" s="190" customFormat="1" ht="21" customHeight="1">
      <c r="A226" s="92"/>
      <c r="B226" s="134"/>
      <c r="C226" s="201"/>
      <c r="D226" s="201"/>
      <c r="E226" s="201"/>
      <c r="F226" s="202"/>
    </row>
    <row r="227" spans="1:6" s="190" customFormat="1" ht="21" customHeight="1">
      <c r="A227" s="177" t="s">
        <v>100</v>
      </c>
      <c r="B227" s="137"/>
      <c r="C227" s="122">
        <v>0</v>
      </c>
      <c r="D227" s="122">
        <v>0</v>
      </c>
      <c r="E227" s="122">
        <v>0</v>
      </c>
      <c r="F227" s="198">
        <f>SUM(C227+E227)</f>
        <v>0</v>
      </c>
    </row>
    <row r="228" spans="1:6" s="190" customFormat="1" ht="21" customHeight="1">
      <c r="A228" s="92"/>
      <c r="B228" s="134"/>
      <c r="C228" s="126"/>
      <c r="D228" s="126"/>
      <c r="E228" s="126"/>
      <c r="F228" s="200"/>
    </row>
    <row r="229" spans="1:6" s="190" customFormat="1" ht="21" customHeight="1">
      <c r="A229" s="177" t="s">
        <v>168</v>
      </c>
      <c r="B229" s="223"/>
      <c r="C229" s="197">
        <v>0</v>
      </c>
      <c r="D229" s="197">
        <v>0</v>
      </c>
      <c r="E229" s="197">
        <v>0</v>
      </c>
      <c r="F229" s="198">
        <f>SUM(C229+E229)</f>
        <v>0</v>
      </c>
    </row>
    <row r="230" spans="1:6" s="190" customFormat="1" ht="21" customHeight="1">
      <c r="A230" s="92"/>
      <c r="B230" s="134"/>
      <c r="C230" s="201"/>
      <c r="D230" s="201"/>
      <c r="E230" s="201"/>
      <c r="F230" s="202"/>
    </row>
    <row r="231" spans="1:6" s="190" customFormat="1" ht="21" customHeight="1">
      <c r="A231" s="177" t="s">
        <v>124</v>
      </c>
      <c r="B231" s="223"/>
      <c r="C231" s="197">
        <v>0</v>
      </c>
      <c r="D231" s="197">
        <v>0</v>
      </c>
      <c r="E231" s="197">
        <v>0</v>
      </c>
      <c r="F231" s="198">
        <f>SUM(C231+E231)</f>
        <v>0</v>
      </c>
    </row>
    <row r="232" spans="1:6" s="190" customFormat="1" ht="21" customHeight="1">
      <c r="A232" s="92"/>
      <c r="B232" s="134"/>
      <c r="C232" s="201"/>
      <c r="D232" s="201"/>
      <c r="E232" s="201"/>
      <c r="F232" s="202"/>
    </row>
    <row r="233" spans="1:6" s="190" customFormat="1" ht="21" customHeight="1">
      <c r="A233" s="216" t="s">
        <v>125</v>
      </c>
      <c r="B233" s="137"/>
      <c r="C233" s="197">
        <v>0</v>
      </c>
      <c r="D233" s="197">
        <v>0</v>
      </c>
      <c r="E233" s="197">
        <v>0</v>
      </c>
      <c r="F233" s="198">
        <f>SUM(C233+E233)</f>
        <v>0</v>
      </c>
    </row>
    <row r="234" spans="1:6" s="190" customFormat="1" ht="21" customHeight="1">
      <c r="A234" s="135"/>
      <c r="B234" s="136"/>
      <c r="C234" s="201"/>
      <c r="D234" s="201"/>
      <c r="E234" s="201"/>
      <c r="F234" s="202"/>
    </row>
    <row r="235" spans="1:6" s="190" customFormat="1" ht="21" customHeight="1">
      <c r="A235" s="177" t="s">
        <v>169</v>
      </c>
      <c r="B235" s="137"/>
      <c r="C235" s="197">
        <v>0</v>
      </c>
      <c r="D235" s="197">
        <v>0</v>
      </c>
      <c r="E235" s="197">
        <v>0</v>
      </c>
      <c r="F235" s="198">
        <f>SUM(C235+E235)</f>
        <v>0</v>
      </c>
    </row>
    <row r="236" spans="1:6" s="190" customFormat="1" ht="21" customHeight="1">
      <c r="A236" s="92"/>
      <c r="B236" s="134"/>
      <c r="C236" s="199"/>
      <c r="D236" s="199"/>
      <c r="E236" s="199"/>
      <c r="F236" s="200"/>
    </row>
    <row r="237" spans="1:6" s="212" customFormat="1" ht="21" customHeight="1">
      <c r="A237" s="177" t="s">
        <v>127</v>
      </c>
      <c r="B237" s="137"/>
      <c r="C237" s="122">
        <v>0</v>
      </c>
      <c r="D237" s="121">
        <v>0</v>
      </c>
      <c r="E237" s="121">
        <v>0</v>
      </c>
      <c r="F237" s="198">
        <f>SUM(C237+E237)</f>
        <v>0</v>
      </c>
    </row>
    <row r="238" spans="1:6" s="190" customFormat="1" ht="21" customHeight="1">
      <c r="A238" s="92"/>
      <c r="B238" s="134"/>
      <c r="C238" s="141"/>
      <c r="D238" s="140"/>
      <c r="E238" s="140"/>
      <c r="F238" s="142"/>
    </row>
    <row r="239" spans="1:6" s="190" customFormat="1" ht="21" customHeight="1" thickBot="1">
      <c r="A239" s="265" t="s">
        <v>170</v>
      </c>
      <c r="B239" s="266"/>
      <c r="C239" s="217">
        <f>SUM(C217:C238)</f>
        <v>14367</v>
      </c>
      <c r="D239" s="217">
        <f>SUM(D217:D238)</f>
        <v>11301</v>
      </c>
      <c r="E239" s="217">
        <f>SUM(E217:E238)</f>
        <v>0</v>
      </c>
      <c r="F239" s="218">
        <f>SUM(F217:F238)</f>
        <v>11301</v>
      </c>
    </row>
  </sheetData>
  <mergeCells count="42">
    <mergeCell ref="C95:C111"/>
    <mergeCell ref="D95:D111"/>
    <mergeCell ref="E95:E111"/>
    <mergeCell ref="F95:F111"/>
    <mergeCell ref="A216:B216"/>
    <mergeCell ref="A239:B239"/>
    <mergeCell ref="E208:F208"/>
    <mergeCell ref="A211:F211"/>
    <mergeCell ref="A212:F212"/>
    <mergeCell ref="A213:F213"/>
    <mergeCell ref="A176:F176"/>
    <mergeCell ref="A177:F177"/>
    <mergeCell ref="A180:B180"/>
    <mergeCell ref="A206:B206"/>
    <mergeCell ref="A138:B138"/>
    <mergeCell ref="A170:B170"/>
    <mergeCell ref="E172:F172"/>
    <mergeCell ref="A175:F175"/>
    <mergeCell ref="E130:F130"/>
    <mergeCell ref="A133:F133"/>
    <mergeCell ref="A134:F134"/>
    <mergeCell ref="A135:F135"/>
    <mergeCell ref="A7:B7"/>
    <mergeCell ref="A128:B128"/>
    <mergeCell ref="E1:F1"/>
    <mergeCell ref="A3:F3"/>
    <mergeCell ref="A4:F4"/>
    <mergeCell ref="A5:F5"/>
    <mergeCell ref="E45:F45"/>
    <mergeCell ref="A47:F47"/>
    <mergeCell ref="A48:F48"/>
    <mergeCell ref="A49:F49"/>
    <mergeCell ref="A92:F92"/>
    <mergeCell ref="A94:B94"/>
    <mergeCell ref="A52:B52"/>
    <mergeCell ref="E89:F89"/>
    <mergeCell ref="A90:F90"/>
    <mergeCell ref="A91:F91"/>
    <mergeCell ref="C60:C76"/>
    <mergeCell ref="D60:D76"/>
    <mergeCell ref="E60:E76"/>
    <mergeCell ref="F60:F76"/>
  </mergeCells>
  <printOptions horizontalCentered="1"/>
  <pageMargins left="0.35433070866141736" right="0.5905511811023623" top="0.51" bottom="0.21" header="0.39" footer="0.36"/>
  <pageSetup horizontalDpi="600" verticalDpi="600" orientation="landscape" paperSize="9" scale="60" r:id="rId1"/>
  <headerFooter alignWithMargins="0">
    <oddFooter>&amp;C&amp;P. oldal</oddFooter>
  </headerFooter>
  <rowBreaks count="5" manualBreakCount="5">
    <brk id="44" max="255" man="1"/>
    <brk id="88" max="255" man="1"/>
    <brk id="128" max="255" man="1"/>
    <brk id="170" max="255" man="1"/>
    <brk id="20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N15"/>
  <sheetViews>
    <sheetView view="pageBreakPreview" zoomScale="75" zoomScaleSheetLayoutView="75" workbookViewId="0" topLeftCell="A1">
      <selection activeCell="L10" sqref="L10"/>
    </sheetView>
  </sheetViews>
  <sheetFormatPr defaultColWidth="9.140625" defaultRowHeight="12.75"/>
  <cols>
    <col min="1" max="1" width="5.57421875" style="37" customWidth="1"/>
    <col min="2" max="2" width="27.28125" style="38" customWidth="1"/>
    <col min="3" max="3" width="12.140625" style="38" customWidth="1"/>
    <col min="4" max="4" width="11.140625" style="38" customWidth="1"/>
    <col min="5" max="5" width="14.140625" style="38" customWidth="1"/>
    <col min="6" max="6" width="11.7109375" style="38" customWidth="1"/>
    <col min="7" max="7" width="13.421875" style="38" customWidth="1"/>
    <col min="8" max="8" width="12.8515625" style="38" customWidth="1"/>
    <col min="9" max="9" width="13.421875" style="38" customWidth="1"/>
    <col min="10" max="10" width="11.7109375" style="38" customWidth="1"/>
    <col min="11" max="11" width="14.140625" style="38" customWidth="1"/>
    <col min="12" max="12" width="11.28125" style="38" customWidth="1"/>
    <col min="13" max="13" width="14.57421875" style="38" customWidth="1"/>
    <col min="14" max="14" width="11.28125" style="38" customWidth="1"/>
    <col min="15" max="16384" width="9.140625" style="38" customWidth="1"/>
  </cols>
  <sheetData>
    <row r="1" ht="36" customHeight="1" thickBot="1"/>
    <row r="2" spans="1:13" ht="25.5" customHeight="1" thickBot="1">
      <c r="A2" s="251" t="s">
        <v>116</v>
      </c>
      <c r="B2" s="253" t="s">
        <v>117</v>
      </c>
      <c r="C2" s="241" t="s">
        <v>137</v>
      </c>
      <c r="D2" s="241" t="s">
        <v>138</v>
      </c>
      <c r="E2" s="241" t="s">
        <v>139</v>
      </c>
      <c r="F2" s="241" t="s">
        <v>140</v>
      </c>
      <c r="G2" s="241" t="s">
        <v>141</v>
      </c>
      <c r="H2" s="241" t="s">
        <v>142</v>
      </c>
      <c r="I2" s="241" t="s">
        <v>175</v>
      </c>
      <c r="J2" s="241" t="s">
        <v>143</v>
      </c>
      <c r="K2" s="241" t="s">
        <v>126</v>
      </c>
      <c r="L2" s="241" t="s">
        <v>144</v>
      </c>
      <c r="M2" s="243" t="s">
        <v>128</v>
      </c>
    </row>
    <row r="3" spans="1:13" ht="51" customHeight="1">
      <c r="A3" s="252"/>
      <c r="B3" s="254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4"/>
    </row>
    <row r="4" spans="1:13" ht="36.75" customHeight="1">
      <c r="A4" s="273" t="s">
        <v>129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5"/>
      <c r="M4" s="276"/>
    </row>
    <row r="5" spans="1:14" ht="30.75" customHeight="1">
      <c r="A5" s="39" t="s">
        <v>6</v>
      </c>
      <c r="B5" s="40" t="s">
        <v>130</v>
      </c>
      <c r="C5" s="41">
        <v>854419</v>
      </c>
      <c r="D5" s="41">
        <v>147160</v>
      </c>
      <c r="E5" s="41">
        <v>494040</v>
      </c>
      <c r="F5" s="41">
        <v>533976</v>
      </c>
      <c r="G5" s="41">
        <v>297870</v>
      </c>
      <c r="H5" s="41">
        <v>1525044</v>
      </c>
      <c r="I5" s="41">
        <v>1939</v>
      </c>
      <c r="J5" s="50">
        <v>30020</v>
      </c>
      <c r="K5" s="50">
        <v>0</v>
      </c>
      <c r="L5" s="50">
        <v>253225</v>
      </c>
      <c r="M5" s="42">
        <f>SUM(C5:L5)</f>
        <v>4137693</v>
      </c>
      <c r="N5" s="43"/>
    </row>
    <row r="6" spans="1:14" ht="29.25" customHeight="1">
      <c r="A6" s="39" t="s">
        <v>10</v>
      </c>
      <c r="B6" s="40" t="s">
        <v>131</v>
      </c>
      <c r="C6" s="41">
        <v>8418</v>
      </c>
      <c r="D6" s="41"/>
      <c r="E6" s="41"/>
      <c r="F6" s="41"/>
      <c r="G6" s="41">
        <v>2332</v>
      </c>
      <c r="H6" s="41"/>
      <c r="I6" s="41"/>
      <c r="J6" s="50"/>
      <c r="K6" s="50">
        <v>274521</v>
      </c>
      <c r="L6" s="50"/>
      <c r="M6" s="42">
        <f>SUM(C6:L6)</f>
        <v>285271</v>
      </c>
      <c r="N6" s="43"/>
    </row>
    <row r="7" spans="1:14" ht="31.5" customHeight="1">
      <c r="A7" s="39" t="s">
        <v>12</v>
      </c>
      <c r="B7" s="40" t="s">
        <v>132</v>
      </c>
      <c r="C7" s="41">
        <v>4713</v>
      </c>
      <c r="D7" s="41"/>
      <c r="E7" s="41"/>
      <c r="F7" s="41"/>
      <c r="G7" s="41">
        <v>14734</v>
      </c>
      <c r="H7" s="41"/>
      <c r="I7" s="41"/>
      <c r="J7" s="41">
        <v>3090</v>
      </c>
      <c r="K7" s="41">
        <v>300486</v>
      </c>
      <c r="L7" s="41"/>
      <c r="M7" s="42">
        <f>SUM(C7:L7)</f>
        <v>323023</v>
      </c>
      <c r="N7" s="43"/>
    </row>
    <row r="8" spans="1:14" ht="39" customHeight="1">
      <c r="A8" s="245" t="s">
        <v>133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7"/>
      <c r="N8" s="43"/>
    </row>
    <row r="9" spans="1:14" ht="60" customHeight="1">
      <c r="A9" s="39" t="s">
        <v>14</v>
      </c>
      <c r="B9" s="40" t="s">
        <v>176</v>
      </c>
      <c r="C9" s="41">
        <v>2667</v>
      </c>
      <c r="D9" s="41"/>
      <c r="E9" s="41"/>
      <c r="F9" s="41"/>
      <c r="G9" s="41">
        <v>3444</v>
      </c>
      <c r="H9" s="41"/>
      <c r="I9" s="41"/>
      <c r="J9" s="50"/>
      <c r="K9" s="50">
        <v>19576</v>
      </c>
      <c r="L9" s="50"/>
      <c r="M9" s="42">
        <f>SUM(C9:L9)</f>
        <v>25687</v>
      </c>
      <c r="N9" s="43"/>
    </row>
    <row r="10" spans="1:14" ht="38.25" customHeight="1">
      <c r="A10" s="39" t="s">
        <v>21</v>
      </c>
      <c r="B10" s="40" t="s">
        <v>135</v>
      </c>
      <c r="C10" s="41">
        <v>4491</v>
      </c>
      <c r="D10" s="41"/>
      <c r="E10" s="41"/>
      <c r="F10" s="41"/>
      <c r="G10" s="41">
        <v>678</v>
      </c>
      <c r="H10" s="41"/>
      <c r="I10" s="41"/>
      <c r="J10" s="50"/>
      <c r="K10" s="50">
        <v>6132</v>
      </c>
      <c r="L10" s="50"/>
      <c r="M10" s="42">
        <f>SUM(C10:L10)</f>
        <v>11301</v>
      </c>
      <c r="N10" s="43"/>
    </row>
    <row r="11" spans="1:14" s="54" customFormat="1" ht="33.75" customHeight="1" thickBot="1">
      <c r="A11" s="277" t="s">
        <v>145</v>
      </c>
      <c r="B11" s="278"/>
      <c r="C11" s="51">
        <f aca="true" t="shared" si="0" ref="C11:M11">SUM(C5:C10)</f>
        <v>874708</v>
      </c>
      <c r="D11" s="51">
        <f t="shared" si="0"/>
        <v>147160</v>
      </c>
      <c r="E11" s="51">
        <f t="shared" si="0"/>
        <v>494040</v>
      </c>
      <c r="F11" s="51">
        <f t="shared" si="0"/>
        <v>533976</v>
      </c>
      <c r="G11" s="51">
        <f t="shared" si="0"/>
        <v>319058</v>
      </c>
      <c r="H11" s="51">
        <f t="shared" si="0"/>
        <v>1525044</v>
      </c>
      <c r="I11" s="51">
        <f t="shared" si="0"/>
        <v>1939</v>
      </c>
      <c r="J11" s="51">
        <f t="shared" si="0"/>
        <v>33110</v>
      </c>
      <c r="K11" s="51">
        <f t="shared" si="0"/>
        <v>600715</v>
      </c>
      <c r="L11" s="51">
        <f t="shared" si="0"/>
        <v>253225</v>
      </c>
      <c r="M11" s="52">
        <f t="shared" si="0"/>
        <v>4782975</v>
      </c>
      <c r="N11" s="53"/>
    </row>
    <row r="12" spans="1:13" ht="23.25" customHeight="1">
      <c r="A12" s="240"/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</row>
    <row r="13" spans="2:13" ht="15.75">
      <c r="B13" s="47"/>
      <c r="C13" s="46"/>
      <c r="D13" s="46"/>
      <c r="M13" s="48"/>
    </row>
    <row r="14" ht="15.75">
      <c r="B14" s="49"/>
    </row>
    <row r="15" ht="15.75">
      <c r="B15" s="49"/>
    </row>
  </sheetData>
  <mergeCells count="17">
    <mergeCell ref="F2:F3"/>
    <mergeCell ref="G2:G3"/>
    <mergeCell ref="H2:H3"/>
    <mergeCell ref="A2:A3"/>
    <mergeCell ref="B2:B3"/>
    <mergeCell ref="C2:C3"/>
    <mergeCell ref="D2:D3"/>
    <mergeCell ref="A12:M12"/>
    <mergeCell ref="L2:L3"/>
    <mergeCell ref="A4:M4"/>
    <mergeCell ref="A8:M8"/>
    <mergeCell ref="A11:B11"/>
    <mergeCell ref="I2:I3"/>
    <mergeCell ref="J2:J3"/>
    <mergeCell ref="K2:K3"/>
    <mergeCell ref="M2:M3"/>
    <mergeCell ref="E2:E3"/>
  </mergeCells>
  <printOptions horizontalCentered="1"/>
  <pageMargins left="0.38" right="0.58" top="1.58" bottom="0.984251968503937" header="0.97" footer="0.5118110236220472"/>
  <pageSetup horizontalDpi="600" verticalDpi="600" orientation="landscape" paperSize="9" scale="80" r:id="rId1"/>
  <headerFooter alignWithMargins="0">
    <oddHeader>&amp;C&amp;"Arial,Félkövér"&amp;12
Költségvetési szervek 2012. 12.31. bevételi előirányzatai&amp;R2/1.számú melléklet  4/2012.(II.16.)önkorm.rendelet módosításhoz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03"/>
  <sheetViews>
    <sheetView view="pageBreakPreview" zoomScale="75" zoomScaleNormal="75" zoomScaleSheetLayoutView="75" workbookViewId="0" topLeftCell="A36">
      <selection activeCell="B50" sqref="B50"/>
    </sheetView>
  </sheetViews>
  <sheetFormatPr defaultColWidth="9.140625" defaultRowHeight="19.5" customHeight="1"/>
  <cols>
    <col min="1" max="1" width="85.57421875" style="60" customWidth="1"/>
    <col min="2" max="2" width="18.8515625" style="60" customWidth="1"/>
    <col min="3" max="4" width="19.140625" style="79" customWidth="1"/>
    <col min="5" max="6" width="19.140625" style="60" customWidth="1"/>
    <col min="7" max="16384" width="9.140625" style="60" customWidth="1"/>
  </cols>
  <sheetData>
    <row r="1" spans="1:6" ht="19.5" customHeight="1">
      <c r="A1" s="58"/>
      <c r="B1" s="58"/>
      <c r="C1" s="58"/>
      <c r="D1" s="58"/>
      <c r="E1" s="297"/>
      <c r="F1" s="297"/>
    </row>
    <row r="2" s="58" customFormat="1" ht="19.5" customHeight="1"/>
    <row r="3" spans="1:6" s="58" customFormat="1" ht="19.5" customHeight="1">
      <c r="A3" s="298" t="s">
        <v>148</v>
      </c>
      <c r="B3" s="298"/>
      <c r="C3" s="298"/>
      <c r="D3" s="298"/>
      <c r="E3" s="298"/>
      <c r="F3" s="298"/>
    </row>
    <row r="4" spans="1:6" s="58" customFormat="1" ht="19.5" customHeight="1">
      <c r="A4" s="298" t="s">
        <v>149</v>
      </c>
      <c r="B4" s="298"/>
      <c r="C4" s="298"/>
      <c r="D4" s="298"/>
      <c r="E4" s="298"/>
      <c r="F4" s="298"/>
    </row>
    <row r="5" spans="1:6" s="58" customFormat="1" ht="19.5" customHeight="1">
      <c r="A5" s="256" t="s">
        <v>189</v>
      </c>
      <c r="B5" s="256"/>
      <c r="C5" s="256"/>
      <c r="D5" s="256"/>
      <c r="E5" s="256"/>
      <c r="F5" s="256"/>
    </row>
    <row r="6" spans="1:6" s="58" customFormat="1" ht="33" customHeight="1" thickBot="1">
      <c r="A6" s="61"/>
      <c r="B6" s="60"/>
      <c r="C6" s="62"/>
      <c r="D6" s="62"/>
      <c r="E6" s="62"/>
      <c r="F6" s="58" t="s">
        <v>150</v>
      </c>
    </row>
    <row r="7" spans="1:6" s="68" customFormat="1" ht="24" customHeight="1">
      <c r="A7" s="63" t="s">
        <v>1</v>
      </c>
      <c r="B7" s="64"/>
      <c r="C7" s="65" t="s">
        <v>151</v>
      </c>
      <c r="D7" s="296" t="s">
        <v>152</v>
      </c>
      <c r="E7" s="66" t="s">
        <v>153</v>
      </c>
      <c r="F7" s="67" t="s">
        <v>154</v>
      </c>
    </row>
    <row r="8" spans="1:6" s="68" customFormat="1" ht="24" customHeight="1">
      <c r="A8" s="69"/>
      <c r="B8" s="70"/>
      <c r="C8" s="71" t="s">
        <v>155</v>
      </c>
      <c r="D8" s="291"/>
      <c r="E8" s="72" t="s">
        <v>156</v>
      </c>
      <c r="F8" s="73"/>
    </row>
    <row r="9" spans="1:6" s="68" customFormat="1" ht="24" customHeight="1">
      <c r="A9" s="94" t="s">
        <v>222</v>
      </c>
      <c r="B9" s="99">
        <f>SUM(B10:B18)</f>
        <v>190637382</v>
      </c>
      <c r="C9" s="286">
        <v>352605</v>
      </c>
      <c r="D9" s="290">
        <v>644375</v>
      </c>
      <c r="E9" s="290">
        <v>210044</v>
      </c>
      <c r="F9" s="293">
        <f>SUM(D9:E25)</f>
        <v>854419</v>
      </c>
    </row>
    <row r="10" spans="1:6" s="75" customFormat="1" ht="24" customHeight="1">
      <c r="A10" s="150" t="s">
        <v>230</v>
      </c>
      <c r="B10" s="168">
        <v>-98900</v>
      </c>
      <c r="C10" s="288"/>
      <c r="D10" s="291"/>
      <c r="E10" s="291"/>
      <c r="F10" s="294"/>
    </row>
    <row r="11" spans="1:6" s="68" customFormat="1" ht="24" customHeight="1">
      <c r="A11" s="150" t="s">
        <v>234</v>
      </c>
      <c r="B11" s="168">
        <v>-52006</v>
      </c>
      <c r="C11" s="288"/>
      <c r="D11" s="291"/>
      <c r="E11" s="291"/>
      <c r="F11" s="294"/>
    </row>
    <row r="12" spans="1:6" s="68" customFormat="1" ht="24" customHeight="1">
      <c r="A12" s="150" t="s">
        <v>235</v>
      </c>
      <c r="B12" s="168">
        <v>624611</v>
      </c>
      <c r="C12" s="288"/>
      <c r="D12" s="291"/>
      <c r="E12" s="291"/>
      <c r="F12" s="294"/>
    </row>
    <row r="13" spans="1:6" s="68" customFormat="1" ht="24" customHeight="1">
      <c r="A13" s="150" t="s">
        <v>291</v>
      </c>
      <c r="B13" s="168">
        <v>825400</v>
      </c>
      <c r="C13" s="288"/>
      <c r="D13" s="291"/>
      <c r="E13" s="291"/>
      <c r="F13" s="294"/>
    </row>
    <row r="14" spans="1:6" s="68" customFormat="1" ht="24" customHeight="1">
      <c r="A14" s="150" t="s">
        <v>260</v>
      </c>
      <c r="B14" s="168">
        <v>1456</v>
      </c>
      <c r="C14" s="288"/>
      <c r="D14" s="291"/>
      <c r="E14" s="291"/>
      <c r="F14" s="294"/>
    </row>
    <row r="15" spans="1:6" s="68" customFormat="1" ht="24" customHeight="1">
      <c r="A15" s="150" t="s">
        <v>261</v>
      </c>
      <c r="B15" s="168">
        <v>148866</v>
      </c>
      <c r="C15" s="288"/>
      <c r="D15" s="291"/>
      <c r="E15" s="291"/>
      <c r="F15" s="294"/>
    </row>
    <row r="16" spans="1:6" s="68" customFormat="1" ht="24" customHeight="1">
      <c r="A16" s="150" t="s">
        <v>273</v>
      </c>
      <c r="B16" s="168">
        <v>162936240</v>
      </c>
      <c r="C16" s="288"/>
      <c r="D16" s="291"/>
      <c r="E16" s="291"/>
      <c r="F16" s="294"/>
    </row>
    <row r="17" spans="1:6" s="68" customFormat="1" ht="24" customHeight="1">
      <c r="A17" s="150" t="s">
        <v>274</v>
      </c>
      <c r="B17" s="168">
        <v>9572348</v>
      </c>
      <c r="C17" s="288"/>
      <c r="D17" s="291"/>
      <c r="E17" s="291"/>
      <c r="F17" s="294"/>
    </row>
    <row r="18" spans="1:6" s="68" customFormat="1" ht="24" customHeight="1">
      <c r="A18" s="150" t="s">
        <v>279</v>
      </c>
      <c r="B18" s="168">
        <v>16679367</v>
      </c>
      <c r="C18" s="288"/>
      <c r="D18" s="291"/>
      <c r="E18" s="291"/>
      <c r="F18" s="294"/>
    </row>
    <row r="19" spans="1:6" s="173" customFormat="1" ht="24" customHeight="1">
      <c r="A19" s="118" t="s">
        <v>24</v>
      </c>
      <c r="B19" s="119">
        <f>SUM(B20:B21)</f>
        <v>1547143</v>
      </c>
      <c r="C19" s="288"/>
      <c r="D19" s="291"/>
      <c r="E19" s="291"/>
      <c r="F19" s="294"/>
    </row>
    <row r="20" spans="1:6" s="68" customFormat="1" ht="24" customHeight="1">
      <c r="A20" s="150" t="s">
        <v>258</v>
      </c>
      <c r="B20" s="168">
        <v>1547143</v>
      </c>
      <c r="C20" s="288"/>
      <c r="D20" s="291"/>
      <c r="E20" s="291"/>
      <c r="F20" s="294"/>
    </row>
    <row r="21" spans="1:6" s="68" customFormat="1" ht="24" customHeight="1">
      <c r="A21" s="95"/>
      <c r="B21" s="86"/>
      <c r="C21" s="288"/>
      <c r="D21" s="291"/>
      <c r="E21" s="291"/>
      <c r="F21" s="294"/>
    </row>
    <row r="22" spans="1:6" s="173" customFormat="1" ht="24" customHeight="1">
      <c r="A22" s="118" t="s">
        <v>8</v>
      </c>
      <c r="B22" s="119">
        <f>SUM(B23:B25)</f>
        <v>17860061</v>
      </c>
      <c r="C22" s="288"/>
      <c r="D22" s="291"/>
      <c r="E22" s="291"/>
      <c r="F22" s="294"/>
    </row>
    <row r="23" spans="1:6" s="167" customFormat="1" ht="24" customHeight="1">
      <c r="A23" s="150" t="s">
        <v>281</v>
      </c>
      <c r="B23" s="168">
        <v>16414620</v>
      </c>
      <c r="C23" s="288"/>
      <c r="D23" s="291"/>
      <c r="E23" s="291"/>
      <c r="F23" s="294"/>
    </row>
    <row r="24" spans="1:6" s="167" customFormat="1" ht="24" customHeight="1">
      <c r="A24" s="150" t="s">
        <v>283</v>
      </c>
      <c r="B24" s="168">
        <v>1445441</v>
      </c>
      <c r="C24" s="288"/>
      <c r="D24" s="291"/>
      <c r="E24" s="291"/>
      <c r="F24" s="294"/>
    </row>
    <row r="25" spans="1:6" s="167" customFormat="1" ht="24" customHeight="1">
      <c r="A25" s="150"/>
      <c r="B25" s="168"/>
      <c r="C25" s="289"/>
      <c r="D25" s="292"/>
      <c r="E25" s="292"/>
      <c r="F25" s="295"/>
    </row>
    <row r="26" spans="1:6" s="68" customFormat="1" ht="24" customHeight="1">
      <c r="A26" s="94" t="s">
        <v>16</v>
      </c>
      <c r="B26" s="99">
        <f>SUM(B27:B27)</f>
        <v>0</v>
      </c>
      <c r="C26" s="100">
        <v>147160</v>
      </c>
      <c r="D26" s="82">
        <v>147160</v>
      </c>
      <c r="E26" s="80">
        <v>0</v>
      </c>
      <c r="F26" s="101">
        <f>SUM(D26:E26)</f>
        <v>147160</v>
      </c>
    </row>
    <row r="27" spans="1:6" s="75" customFormat="1" ht="24" customHeight="1">
      <c r="A27" s="185"/>
      <c r="B27" s="168"/>
      <c r="C27" s="139"/>
      <c r="D27" s="140"/>
      <c r="E27" s="141"/>
      <c r="F27" s="142"/>
    </row>
    <row r="28" spans="1:6" s="68" customFormat="1" ht="24" customHeight="1">
      <c r="A28" s="94" t="s">
        <v>309</v>
      </c>
      <c r="B28" s="99">
        <f>SUM(B29:B30)</f>
        <v>159835000</v>
      </c>
      <c r="C28" s="100">
        <v>44651</v>
      </c>
      <c r="D28" s="82">
        <v>334205</v>
      </c>
      <c r="E28" s="80">
        <v>159835</v>
      </c>
      <c r="F28" s="101">
        <f>SUM(D28:E28)</f>
        <v>494040</v>
      </c>
    </row>
    <row r="29" spans="1:6" s="68" customFormat="1" ht="24" customHeight="1">
      <c r="A29" s="95" t="s">
        <v>310</v>
      </c>
      <c r="B29" s="86">
        <v>159835000</v>
      </c>
      <c r="C29" s="102"/>
      <c r="D29" s="103"/>
      <c r="E29" s="81"/>
      <c r="F29" s="104"/>
    </row>
    <row r="30" spans="1:6" s="68" customFormat="1" ht="24" customHeight="1">
      <c r="A30" s="97"/>
      <c r="B30" s="59"/>
      <c r="C30" s="102"/>
      <c r="D30" s="103"/>
      <c r="E30" s="81"/>
      <c r="F30" s="104"/>
    </row>
    <row r="31" spans="1:6" s="68" customFormat="1" ht="24" customHeight="1">
      <c r="A31" s="94" t="s">
        <v>223</v>
      </c>
      <c r="B31" s="99">
        <f>SUM(B32:B39)</f>
        <v>98971573</v>
      </c>
      <c r="C31" s="100">
        <v>344271</v>
      </c>
      <c r="D31" s="82">
        <v>435004</v>
      </c>
      <c r="E31" s="80">
        <v>98972</v>
      </c>
      <c r="F31" s="101">
        <f>SUM(D31:E31)</f>
        <v>533976</v>
      </c>
    </row>
    <row r="32" spans="1:6" s="68" customFormat="1" ht="24" customHeight="1">
      <c r="A32" s="231" t="s">
        <v>225</v>
      </c>
      <c r="B32" s="178">
        <v>5750000</v>
      </c>
      <c r="C32" s="102"/>
      <c r="D32" s="103"/>
      <c r="E32" s="81"/>
      <c r="F32" s="104"/>
    </row>
    <row r="33" spans="1:6" s="68" customFormat="1" ht="24" customHeight="1">
      <c r="A33" s="180" t="s">
        <v>306</v>
      </c>
      <c r="B33" s="178">
        <v>300000</v>
      </c>
      <c r="C33" s="102"/>
      <c r="D33" s="103"/>
      <c r="E33" s="81"/>
      <c r="F33" s="104"/>
    </row>
    <row r="34" spans="1:6" s="68" customFormat="1" ht="24" customHeight="1">
      <c r="A34" s="180" t="s">
        <v>226</v>
      </c>
      <c r="B34" s="178">
        <v>3003000</v>
      </c>
      <c r="C34" s="102"/>
      <c r="D34" s="103"/>
      <c r="E34" s="81"/>
      <c r="F34" s="104"/>
    </row>
    <row r="35" spans="1:6" s="68" customFormat="1" ht="24" customHeight="1">
      <c r="A35" s="150" t="s">
        <v>236</v>
      </c>
      <c r="B35" s="179">
        <v>3770096</v>
      </c>
      <c r="C35" s="102"/>
      <c r="D35" s="103"/>
      <c r="E35" s="81"/>
      <c r="F35" s="104"/>
    </row>
    <row r="36" spans="1:6" s="68" customFormat="1" ht="24" customHeight="1">
      <c r="A36" s="150" t="s">
        <v>257</v>
      </c>
      <c r="B36" s="179">
        <v>-13506190</v>
      </c>
      <c r="C36" s="102"/>
      <c r="D36" s="103"/>
      <c r="E36" s="81"/>
      <c r="F36" s="104"/>
    </row>
    <row r="37" spans="1:6" s="68" customFormat="1" ht="24" customHeight="1">
      <c r="A37" s="150" t="s">
        <v>263</v>
      </c>
      <c r="B37" s="168">
        <v>8666</v>
      </c>
      <c r="C37" s="102"/>
      <c r="D37" s="103"/>
      <c r="E37" s="81"/>
      <c r="F37" s="104"/>
    </row>
    <row r="38" spans="1:6" s="68" customFormat="1" ht="24" customHeight="1">
      <c r="A38" s="150" t="s">
        <v>265</v>
      </c>
      <c r="B38" s="168">
        <v>-321999</v>
      </c>
      <c r="C38" s="102"/>
      <c r="D38" s="103"/>
      <c r="E38" s="81"/>
      <c r="F38" s="104"/>
    </row>
    <row r="39" spans="1:6" s="68" customFormat="1" ht="24" customHeight="1">
      <c r="A39" s="150" t="s">
        <v>307</v>
      </c>
      <c r="B39" s="179">
        <v>99968000</v>
      </c>
      <c r="C39" s="102"/>
      <c r="D39" s="103"/>
      <c r="E39" s="81"/>
      <c r="F39" s="104"/>
    </row>
    <row r="40" spans="1:6" s="68" customFormat="1" ht="24" customHeight="1" thickBot="1">
      <c r="A40" s="183"/>
      <c r="B40" s="184"/>
      <c r="C40" s="128"/>
      <c r="D40" s="129"/>
      <c r="E40" s="130"/>
      <c r="F40" s="131"/>
    </row>
    <row r="41" spans="1:6" ht="19.5" customHeight="1">
      <c r="A41" s="58"/>
      <c r="B41" s="58"/>
      <c r="C41" s="58"/>
      <c r="D41" s="58"/>
      <c r="E41" s="297"/>
      <c r="F41" s="297"/>
    </row>
    <row r="42" s="58" customFormat="1" ht="69" customHeight="1"/>
    <row r="43" spans="1:6" s="58" customFormat="1" ht="19.5" customHeight="1">
      <c r="A43" s="298" t="s">
        <v>148</v>
      </c>
      <c r="B43" s="298"/>
      <c r="C43" s="298"/>
      <c r="D43" s="298"/>
      <c r="E43" s="298"/>
      <c r="F43" s="298"/>
    </row>
    <row r="44" spans="1:6" s="58" customFormat="1" ht="19.5" customHeight="1">
      <c r="A44" s="298" t="s">
        <v>149</v>
      </c>
      <c r="B44" s="298"/>
      <c r="C44" s="298"/>
      <c r="D44" s="298"/>
      <c r="E44" s="298"/>
      <c r="F44" s="298"/>
    </row>
    <row r="45" spans="1:6" s="58" customFormat="1" ht="19.5" customHeight="1">
      <c r="A45" s="256" t="s">
        <v>189</v>
      </c>
      <c r="B45" s="256"/>
      <c r="C45" s="256"/>
      <c r="D45" s="256"/>
      <c r="E45" s="256"/>
      <c r="F45" s="256"/>
    </row>
    <row r="46" spans="1:6" s="58" customFormat="1" ht="33" customHeight="1" thickBot="1">
      <c r="A46" s="61"/>
      <c r="B46" s="60"/>
      <c r="C46" s="62"/>
      <c r="D46" s="62"/>
      <c r="E46" s="62"/>
      <c r="F46" s="58" t="s">
        <v>150</v>
      </c>
    </row>
    <row r="47" spans="1:6" s="68" customFormat="1" ht="21.75" customHeight="1">
      <c r="A47" s="63" t="s">
        <v>1</v>
      </c>
      <c r="B47" s="64"/>
      <c r="C47" s="65" t="s">
        <v>151</v>
      </c>
      <c r="D47" s="296" t="s">
        <v>152</v>
      </c>
      <c r="E47" s="66" t="s">
        <v>153</v>
      </c>
      <c r="F47" s="67" t="s">
        <v>154</v>
      </c>
    </row>
    <row r="48" spans="1:6" s="68" customFormat="1" ht="21.75" customHeight="1">
      <c r="A48" s="69"/>
      <c r="B48" s="70"/>
      <c r="C48" s="71" t="s">
        <v>155</v>
      </c>
      <c r="D48" s="291"/>
      <c r="E48" s="72" t="s">
        <v>156</v>
      </c>
      <c r="F48" s="73"/>
    </row>
    <row r="49" spans="1:6" s="68" customFormat="1" ht="21.75" customHeight="1">
      <c r="A49" s="94" t="s">
        <v>224</v>
      </c>
      <c r="B49" s="99">
        <f>SUM(B50:B75)</f>
        <v>55767998</v>
      </c>
      <c r="C49" s="286">
        <v>27533</v>
      </c>
      <c r="D49" s="290">
        <v>237544</v>
      </c>
      <c r="E49" s="290">
        <v>60326</v>
      </c>
      <c r="F49" s="293">
        <f>SUM(D49:E79)</f>
        <v>297870</v>
      </c>
    </row>
    <row r="50" spans="1:6" s="68" customFormat="1" ht="21.75" customHeight="1">
      <c r="A50" s="180" t="s">
        <v>225</v>
      </c>
      <c r="B50" s="178">
        <v>-5750000</v>
      </c>
      <c r="C50" s="287"/>
      <c r="D50" s="291"/>
      <c r="E50" s="291"/>
      <c r="F50" s="294"/>
    </row>
    <row r="51" spans="1:6" s="68" customFormat="1" ht="21.75" customHeight="1">
      <c r="A51" s="180" t="s">
        <v>225</v>
      </c>
      <c r="B51" s="178">
        <v>-1201551</v>
      </c>
      <c r="C51" s="287"/>
      <c r="D51" s="291"/>
      <c r="E51" s="291"/>
      <c r="F51" s="294"/>
    </row>
    <row r="52" spans="1:6" s="68" customFormat="1" ht="21.75" customHeight="1">
      <c r="A52" s="150" t="s">
        <v>288</v>
      </c>
      <c r="B52" s="148">
        <v>-1961000</v>
      </c>
      <c r="C52" s="288"/>
      <c r="D52" s="291"/>
      <c r="E52" s="291"/>
      <c r="F52" s="294"/>
    </row>
    <row r="53" spans="1:6" s="68" customFormat="1" ht="21.75" customHeight="1">
      <c r="A53" s="150" t="s">
        <v>239</v>
      </c>
      <c r="B53" s="179">
        <v>2054276</v>
      </c>
      <c r="C53" s="288"/>
      <c r="D53" s="291"/>
      <c r="E53" s="291"/>
      <c r="F53" s="294"/>
    </row>
    <row r="54" spans="1:6" s="68" customFormat="1" ht="21.75" customHeight="1">
      <c r="A54" s="150" t="s">
        <v>239</v>
      </c>
      <c r="B54" s="179">
        <v>2008033</v>
      </c>
      <c r="C54" s="288"/>
      <c r="D54" s="291"/>
      <c r="E54" s="291"/>
      <c r="F54" s="294"/>
    </row>
    <row r="55" spans="1:6" s="68" customFormat="1" ht="21.75" customHeight="1">
      <c r="A55" s="147" t="s">
        <v>241</v>
      </c>
      <c r="B55" s="179">
        <v>11390225</v>
      </c>
      <c r="C55" s="288"/>
      <c r="D55" s="291"/>
      <c r="E55" s="291"/>
      <c r="F55" s="294"/>
    </row>
    <row r="56" spans="1:6" s="68" customFormat="1" ht="21.75" customHeight="1">
      <c r="A56" s="147" t="s">
        <v>241</v>
      </c>
      <c r="B56" s="179">
        <v>5023038</v>
      </c>
      <c r="C56" s="288"/>
      <c r="D56" s="291"/>
      <c r="E56" s="291"/>
      <c r="F56" s="294"/>
    </row>
    <row r="57" spans="1:6" s="68" customFormat="1" ht="21.75" customHeight="1">
      <c r="A57" s="150" t="s">
        <v>246</v>
      </c>
      <c r="B57" s="179">
        <v>3814804</v>
      </c>
      <c r="C57" s="288"/>
      <c r="D57" s="291"/>
      <c r="E57" s="291"/>
      <c r="F57" s="294"/>
    </row>
    <row r="58" spans="1:6" s="68" customFormat="1" ht="21.75" customHeight="1">
      <c r="A58" s="150" t="s">
        <v>246</v>
      </c>
      <c r="B58" s="179">
        <v>5018125</v>
      </c>
      <c r="C58" s="288"/>
      <c r="D58" s="291"/>
      <c r="E58" s="291"/>
      <c r="F58" s="294"/>
    </row>
    <row r="59" spans="1:6" s="68" customFormat="1" ht="21.75" customHeight="1">
      <c r="A59" s="150" t="s">
        <v>247</v>
      </c>
      <c r="B59" s="179">
        <v>8826778</v>
      </c>
      <c r="C59" s="288"/>
      <c r="D59" s="291"/>
      <c r="E59" s="291"/>
      <c r="F59" s="294"/>
    </row>
    <row r="60" spans="1:6" s="68" customFormat="1" ht="21.75" customHeight="1">
      <c r="A60" s="150" t="s">
        <v>247</v>
      </c>
      <c r="B60" s="179">
        <v>2997764</v>
      </c>
      <c r="C60" s="288"/>
      <c r="D60" s="291"/>
      <c r="E60" s="291"/>
      <c r="F60" s="294"/>
    </row>
    <row r="61" spans="1:6" s="68" customFormat="1" ht="21.75" customHeight="1">
      <c r="A61" s="150" t="s">
        <v>249</v>
      </c>
      <c r="B61" s="179">
        <v>2547338</v>
      </c>
      <c r="C61" s="288"/>
      <c r="D61" s="291"/>
      <c r="E61" s="291"/>
      <c r="F61" s="294"/>
    </row>
    <row r="62" spans="1:6" s="68" customFormat="1" ht="21.75" customHeight="1">
      <c r="A62" s="150" t="s">
        <v>251</v>
      </c>
      <c r="B62" s="179">
        <v>619519</v>
      </c>
      <c r="C62" s="288"/>
      <c r="D62" s="291"/>
      <c r="E62" s="291"/>
      <c r="F62" s="294"/>
    </row>
    <row r="63" spans="1:6" s="68" customFormat="1" ht="21.75" customHeight="1">
      <c r="A63" s="150" t="s">
        <v>251</v>
      </c>
      <c r="B63" s="179">
        <v>869259</v>
      </c>
      <c r="C63" s="288"/>
      <c r="D63" s="291"/>
      <c r="E63" s="291"/>
      <c r="F63" s="294"/>
    </row>
    <row r="64" spans="1:6" s="68" customFormat="1" ht="21.75" customHeight="1">
      <c r="A64" s="150" t="s">
        <v>252</v>
      </c>
      <c r="B64" s="179">
        <v>5680881</v>
      </c>
      <c r="C64" s="288"/>
      <c r="D64" s="291"/>
      <c r="E64" s="291"/>
      <c r="F64" s="294"/>
    </row>
    <row r="65" spans="1:6" s="68" customFormat="1" ht="21.75" customHeight="1">
      <c r="A65" s="150" t="s">
        <v>253</v>
      </c>
      <c r="B65" s="179">
        <v>2271369</v>
      </c>
      <c r="C65" s="288"/>
      <c r="D65" s="291"/>
      <c r="E65" s="291"/>
      <c r="F65" s="294"/>
    </row>
    <row r="66" spans="1:6" s="68" customFormat="1" ht="21.75" customHeight="1">
      <c r="A66" s="150" t="s">
        <v>254</v>
      </c>
      <c r="B66" s="179">
        <v>590857</v>
      </c>
      <c r="C66" s="288"/>
      <c r="D66" s="291"/>
      <c r="E66" s="291"/>
      <c r="F66" s="294"/>
    </row>
    <row r="67" spans="1:6" s="68" customFormat="1" ht="21.75" customHeight="1">
      <c r="A67" s="150" t="s">
        <v>254</v>
      </c>
      <c r="B67" s="179">
        <v>2525000</v>
      </c>
      <c r="C67" s="288"/>
      <c r="D67" s="291"/>
      <c r="E67" s="291"/>
      <c r="F67" s="294"/>
    </row>
    <row r="68" spans="1:6" s="68" customFormat="1" ht="21.75" customHeight="1">
      <c r="A68" s="150" t="s">
        <v>255</v>
      </c>
      <c r="B68" s="179">
        <v>859796</v>
      </c>
      <c r="C68" s="288"/>
      <c r="D68" s="291"/>
      <c r="E68" s="291"/>
      <c r="F68" s="294"/>
    </row>
    <row r="69" spans="1:6" s="68" customFormat="1" ht="21.75" customHeight="1">
      <c r="A69" s="150" t="s">
        <v>199</v>
      </c>
      <c r="B69" s="179">
        <v>144450</v>
      </c>
      <c r="C69" s="288"/>
      <c r="D69" s="291"/>
      <c r="E69" s="291"/>
      <c r="F69" s="294"/>
    </row>
    <row r="70" spans="1:6" s="68" customFormat="1" ht="21.75" customHeight="1">
      <c r="A70" s="150" t="s">
        <v>264</v>
      </c>
      <c r="B70" s="179">
        <v>972856</v>
      </c>
      <c r="C70" s="288"/>
      <c r="D70" s="291"/>
      <c r="E70" s="291"/>
      <c r="F70" s="294"/>
    </row>
    <row r="71" spans="1:6" s="68" customFormat="1" ht="21.75" customHeight="1">
      <c r="A71" s="150" t="s">
        <v>271</v>
      </c>
      <c r="B71" s="179">
        <v>190440</v>
      </c>
      <c r="C71" s="288"/>
      <c r="D71" s="291"/>
      <c r="E71" s="291"/>
      <c r="F71" s="294"/>
    </row>
    <row r="72" spans="1:6" s="68" customFormat="1" ht="21.75" customHeight="1">
      <c r="A72" s="150" t="s">
        <v>271</v>
      </c>
      <c r="B72" s="179">
        <v>863420</v>
      </c>
      <c r="C72" s="288"/>
      <c r="D72" s="291"/>
      <c r="E72" s="291"/>
      <c r="F72" s="294"/>
    </row>
    <row r="73" spans="1:6" s="68" customFormat="1" ht="21.75" customHeight="1">
      <c r="A73" s="149" t="s">
        <v>277</v>
      </c>
      <c r="B73" s="148">
        <v>2577283</v>
      </c>
      <c r="C73" s="288"/>
      <c r="D73" s="291"/>
      <c r="E73" s="291"/>
      <c r="F73" s="294"/>
    </row>
    <row r="74" spans="1:6" s="68" customFormat="1" ht="21.75" customHeight="1">
      <c r="A74" s="150" t="s">
        <v>200</v>
      </c>
      <c r="B74" s="179">
        <v>2835038</v>
      </c>
      <c r="C74" s="288"/>
      <c r="D74" s="291"/>
      <c r="E74" s="291"/>
      <c r="F74" s="294"/>
    </row>
    <row r="75" spans="1:6" s="68" customFormat="1" ht="21.75" customHeight="1">
      <c r="A75" s="150"/>
      <c r="B75" s="179"/>
      <c r="C75" s="288"/>
      <c r="D75" s="291"/>
      <c r="E75" s="291"/>
      <c r="F75" s="294"/>
    </row>
    <row r="76" spans="1:6" s="68" customFormat="1" ht="21.75" customHeight="1">
      <c r="A76" s="118" t="s">
        <v>58</v>
      </c>
      <c r="B76" s="107">
        <f>SUM(B77:B79)</f>
        <v>4556878</v>
      </c>
      <c r="C76" s="288"/>
      <c r="D76" s="291"/>
      <c r="E76" s="291"/>
      <c r="F76" s="294"/>
    </row>
    <row r="77" spans="1:6" s="68" customFormat="1" ht="21.75" customHeight="1">
      <c r="A77" s="150" t="s">
        <v>236</v>
      </c>
      <c r="B77" s="179">
        <v>3458878</v>
      </c>
      <c r="C77" s="288"/>
      <c r="D77" s="291"/>
      <c r="E77" s="291"/>
      <c r="F77" s="294"/>
    </row>
    <row r="78" spans="1:6" s="68" customFormat="1" ht="21.75" customHeight="1">
      <c r="A78" s="150" t="s">
        <v>304</v>
      </c>
      <c r="B78" s="179">
        <v>1098000</v>
      </c>
      <c r="C78" s="288"/>
      <c r="D78" s="291"/>
      <c r="E78" s="291"/>
      <c r="F78" s="294"/>
    </row>
    <row r="79" spans="1:6" s="68" customFormat="1" ht="21.75" customHeight="1">
      <c r="A79" s="150"/>
      <c r="B79" s="179"/>
      <c r="C79" s="289"/>
      <c r="D79" s="292"/>
      <c r="E79" s="292"/>
      <c r="F79" s="295"/>
    </row>
    <row r="80" spans="1:6" s="173" customFormat="1" ht="21.75" customHeight="1">
      <c r="A80" s="94" t="s">
        <v>290</v>
      </c>
      <c r="B80" s="107">
        <f>SUM(B81:B85)</f>
        <v>1302197236</v>
      </c>
      <c r="C80" s="279">
        <v>31539</v>
      </c>
      <c r="D80" s="261">
        <v>222847</v>
      </c>
      <c r="E80" s="261">
        <v>1302197</v>
      </c>
      <c r="F80" s="283">
        <f>SUM(D80:E87)</f>
        <v>1525044</v>
      </c>
    </row>
    <row r="81" spans="1:6" s="173" customFormat="1" ht="21.75" customHeight="1">
      <c r="A81" s="180" t="s">
        <v>227</v>
      </c>
      <c r="B81" s="178">
        <v>8655828</v>
      </c>
      <c r="C81" s="280"/>
      <c r="D81" s="262"/>
      <c r="E81" s="262"/>
      <c r="F81" s="284"/>
    </row>
    <row r="82" spans="1:6" s="173" customFormat="1" ht="21.75" customHeight="1">
      <c r="A82" s="150" t="s">
        <v>272</v>
      </c>
      <c r="B82" s="179">
        <v>1166649000</v>
      </c>
      <c r="C82" s="281"/>
      <c r="D82" s="262"/>
      <c r="E82" s="262"/>
      <c r="F82" s="284"/>
    </row>
    <row r="83" spans="1:6" s="68" customFormat="1" ht="21.75" customHeight="1">
      <c r="A83" s="150" t="s">
        <v>275</v>
      </c>
      <c r="B83" s="179">
        <v>81385919</v>
      </c>
      <c r="C83" s="281"/>
      <c r="D83" s="262"/>
      <c r="E83" s="262"/>
      <c r="F83" s="284"/>
    </row>
    <row r="84" spans="1:6" s="68" customFormat="1" ht="21.75" customHeight="1">
      <c r="A84" s="150" t="s">
        <v>278</v>
      </c>
      <c r="B84" s="179">
        <v>45506489</v>
      </c>
      <c r="C84" s="281"/>
      <c r="D84" s="262"/>
      <c r="E84" s="262"/>
      <c r="F84" s="284"/>
    </row>
    <row r="85" spans="1:6" s="68" customFormat="1" ht="21.75" customHeight="1">
      <c r="A85" s="150"/>
      <c r="B85" s="179"/>
      <c r="C85" s="281"/>
      <c r="D85" s="262"/>
      <c r="E85" s="262"/>
      <c r="F85" s="284"/>
    </row>
    <row r="86" spans="1:6" s="68" customFormat="1" ht="21.75" customHeight="1">
      <c r="A86" s="118" t="s">
        <v>64</v>
      </c>
      <c r="B86" s="107">
        <f>SUM(B87:B87)</f>
        <v>0</v>
      </c>
      <c r="C86" s="281"/>
      <c r="D86" s="262"/>
      <c r="E86" s="262"/>
      <c r="F86" s="284"/>
    </row>
    <row r="87" spans="1:6" s="76" customFormat="1" ht="21.75" customHeight="1">
      <c r="A87" s="95"/>
      <c r="B87" s="106"/>
      <c r="C87" s="282"/>
      <c r="D87" s="263"/>
      <c r="E87" s="263"/>
      <c r="F87" s="285"/>
    </row>
    <row r="88" spans="1:6" s="68" customFormat="1" ht="21.75" customHeight="1">
      <c r="A88" s="94" t="s">
        <v>86</v>
      </c>
      <c r="B88" s="99">
        <f>SUM(B89:B93)</f>
        <v>1163682</v>
      </c>
      <c r="C88" s="100">
        <v>125</v>
      </c>
      <c r="D88" s="82">
        <v>775</v>
      </c>
      <c r="E88" s="80">
        <v>1164</v>
      </c>
      <c r="F88" s="101">
        <f>SUM(D88:E88)</f>
        <v>1939</v>
      </c>
    </row>
    <row r="89" spans="1:6" s="68" customFormat="1" ht="21.75" customHeight="1">
      <c r="A89" s="150" t="s">
        <v>315</v>
      </c>
      <c r="B89" s="179">
        <v>571336</v>
      </c>
      <c r="C89" s="102"/>
      <c r="D89" s="103"/>
      <c r="E89" s="81"/>
      <c r="F89" s="104"/>
    </row>
    <row r="90" spans="1:6" s="68" customFormat="1" ht="21.75" customHeight="1">
      <c r="A90" s="150" t="s">
        <v>320</v>
      </c>
      <c r="B90" s="179">
        <v>125970</v>
      </c>
      <c r="C90" s="102"/>
      <c r="D90" s="103"/>
      <c r="E90" s="81"/>
      <c r="F90" s="104"/>
    </row>
    <row r="91" spans="1:6" s="68" customFormat="1" ht="21.75" customHeight="1">
      <c r="A91" s="150" t="s">
        <v>316</v>
      </c>
      <c r="B91" s="179">
        <v>241376</v>
      </c>
      <c r="C91" s="102"/>
      <c r="D91" s="103"/>
      <c r="E91" s="81"/>
      <c r="F91" s="104"/>
    </row>
    <row r="92" spans="1:6" s="68" customFormat="1" ht="21.75" customHeight="1">
      <c r="A92" s="150" t="s">
        <v>322</v>
      </c>
      <c r="B92" s="179">
        <v>200000</v>
      </c>
      <c r="C92" s="102"/>
      <c r="D92" s="103"/>
      <c r="E92" s="81"/>
      <c r="F92" s="104"/>
    </row>
    <row r="93" spans="1:6" s="74" customFormat="1" ht="21.75" customHeight="1">
      <c r="A93" s="150" t="s">
        <v>321</v>
      </c>
      <c r="B93" s="179">
        <v>25000</v>
      </c>
      <c r="C93" s="102"/>
      <c r="D93" s="103"/>
      <c r="E93" s="81"/>
      <c r="F93" s="104"/>
    </row>
    <row r="94" spans="1:6" s="68" customFormat="1" ht="21.75" customHeight="1">
      <c r="A94" s="94" t="s">
        <v>160</v>
      </c>
      <c r="B94" s="99"/>
      <c r="C94" s="100">
        <v>0</v>
      </c>
      <c r="D94" s="82">
        <v>0</v>
      </c>
      <c r="E94" s="80">
        <v>0</v>
      </c>
      <c r="F94" s="101">
        <f>SUM(D94:E94)</f>
        <v>0</v>
      </c>
    </row>
    <row r="95" spans="1:6" ht="21.75" customHeight="1">
      <c r="A95" s="96"/>
      <c r="B95" s="114"/>
      <c r="C95" s="115"/>
      <c r="D95" s="116"/>
      <c r="E95" s="117"/>
      <c r="F95" s="85"/>
    </row>
    <row r="96" spans="1:6" s="68" customFormat="1" ht="21.75" customHeight="1">
      <c r="A96" s="94" t="s">
        <v>161</v>
      </c>
      <c r="B96" s="99"/>
      <c r="C96" s="100">
        <v>30020</v>
      </c>
      <c r="D96" s="82">
        <v>30020</v>
      </c>
      <c r="E96" s="80">
        <v>0</v>
      </c>
      <c r="F96" s="101">
        <f>SUM(D96+E96)</f>
        <v>30020</v>
      </c>
    </row>
    <row r="97" spans="1:6" s="68" customFormat="1" ht="21.75" customHeight="1">
      <c r="A97" s="97"/>
      <c r="B97" s="113"/>
      <c r="C97" s="102"/>
      <c r="D97" s="103"/>
      <c r="E97" s="81"/>
      <c r="F97" s="104"/>
    </row>
    <row r="98" spans="1:6" s="68" customFormat="1" ht="21.75" customHeight="1">
      <c r="A98" s="94" t="s">
        <v>231</v>
      </c>
      <c r="B98" s="99">
        <f>SUM(B99:B100)</f>
        <v>73868000</v>
      </c>
      <c r="C98" s="100">
        <v>212170</v>
      </c>
      <c r="D98" s="82">
        <v>179357</v>
      </c>
      <c r="E98" s="80">
        <v>73868</v>
      </c>
      <c r="F98" s="101">
        <f>SUM(D98+E98)</f>
        <v>253225</v>
      </c>
    </row>
    <row r="99" spans="1:6" s="68" customFormat="1" ht="21.75" customHeight="1">
      <c r="A99" s="150" t="s">
        <v>305</v>
      </c>
      <c r="B99" s="168">
        <v>73868000</v>
      </c>
      <c r="C99" s="102"/>
      <c r="D99" s="103"/>
      <c r="E99" s="81"/>
      <c r="F99" s="104"/>
    </row>
    <row r="100" spans="1:6" s="75" customFormat="1" ht="21.75" customHeight="1">
      <c r="A100" s="150"/>
      <c r="B100" s="168"/>
      <c r="C100" s="105"/>
      <c r="D100" s="84"/>
      <c r="E100" s="83"/>
      <c r="F100" s="85"/>
    </row>
    <row r="101" spans="1:6" s="68" customFormat="1" ht="49.5" customHeight="1" thickBot="1">
      <c r="A101" s="143" t="s">
        <v>162</v>
      </c>
      <c r="B101" s="155"/>
      <c r="C101" s="156">
        <f>SUM(C9:C98)</f>
        <v>1190074</v>
      </c>
      <c r="D101" s="157">
        <f>SUM(D9:D40,D49:D100)</f>
        <v>2231287</v>
      </c>
      <c r="E101" s="157">
        <f>SUM(E9:E40,E49:E100)</f>
        <v>1906406</v>
      </c>
      <c r="F101" s="158">
        <f>SUM(F9:F40,F49:F100)</f>
        <v>4137693</v>
      </c>
    </row>
    <row r="102" spans="1:6" s="68" customFormat="1" ht="21" customHeight="1">
      <c r="A102" s="77"/>
      <c r="B102" s="77"/>
      <c r="C102" s="78"/>
      <c r="D102" s="78"/>
      <c r="E102" s="78"/>
      <c r="F102" s="78"/>
    </row>
    <row r="103" spans="1:6" ht="19.5" customHeight="1">
      <c r="A103" s="58"/>
      <c r="B103" s="58"/>
      <c r="C103" s="58"/>
      <c r="D103" s="58"/>
      <c r="E103" s="297"/>
      <c r="F103" s="297"/>
    </row>
    <row r="104" s="58" customFormat="1" ht="19.5" customHeight="1"/>
    <row r="105" spans="1:6" s="58" customFormat="1" ht="19.5" customHeight="1">
      <c r="A105" s="298" t="s">
        <v>177</v>
      </c>
      <c r="B105" s="298"/>
      <c r="C105" s="298"/>
      <c r="D105" s="298"/>
      <c r="E105" s="298"/>
      <c r="F105" s="298"/>
    </row>
    <row r="106" spans="1:6" s="58" customFormat="1" ht="19.5" customHeight="1">
      <c r="A106" s="298" t="s">
        <v>149</v>
      </c>
      <c r="B106" s="298"/>
      <c r="C106" s="298"/>
      <c r="D106" s="298"/>
      <c r="E106" s="298"/>
      <c r="F106" s="298"/>
    </row>
    <row r="107" spans="1:6" s="58" customFormat="1" ht="19.5" customHeight="1">
      <c r="A107" s="256" t="s">
        <v>189</v>
      </c>
      <c r="B107" s="256"/>
      <c r="C107" s="256"/>
      <c r="D107" s="256"/>
      <c r="E107" s="256"/>
      <c r="F107" s="256"/>
    </row>
    <row r="108" spans="1:6" s="58" customFormat="1" ht="33" customHeight="1" thickBot="1">
      <c r="A108" s="61"/>
      <c r="B108" s="60"/>
      <c r="C108" s="62"/>
      <c r="D108" s="62"/>
      <c r="E108" s="62"/>
      <c r="F108" s="58" t="s">
        <v>150</v>
      </c>
    </row>
    <row r="109" spans="1:6" s="68" customFormat="1" ht="27" customHeight="1">
      <c r="A109" s="63" t="s">
        <v>1</v>
      </c>
      <c r="B109" s="64"/>
      <c r="C109" s="65" t="s">
        <v>151</v>
      </c>
      <c r="D109" s="296" t="s">
        <v>152</v>
      </c>
      <c r="E109" s="66" t="s">
        <v>153</v>
      </c>
      <c r="F109" s="67" t="s">
        <v>154</v>
      </c>
    </row>
    <row r="110" spans="1:6" s="68" customFormat="1" ht="27" customHeight="1">
      <c r="A110" s="69"/>
      <c r="B110" s="70"/>
      <c r="C110" s="71" t="s">
        <v>155</v>
      </c>
      <c r="D110" s="291"/>
      <c r="E110" s="72" t="s">
        <v>156</v>
      </c>
      <c r="F110" s="73"/>
    </row>
    <row r="111" spans="1:6" s="68" customFormat="1" ht="27" customHeight="1">
      <c r="A111" s="94" t="s">
        <v>184</v>
      </c>
      <c r="B111" s="99">
        <f>SUM(B112:B113)</f>
        <v>1355690</v>
      </c>
      <c r="C111" s="100">
        <v>2116</v>
      </c>
      <c r="D111" s="82">
        <v>7062</v>
      </c>
      <c r="E111" s="80">
        <v>1356</v>
      </c>
      <c r="F111" s="101">
        <f>SUM(D111:E111)</f>
        <v>8418</v>
      </c>
    </row>
    <row r="112" spans="1:6" s="167" customFormat="1" ht="27" customHeight="1">
      <c r="A112" s="150" t="s">
        <v>206</v>
      </c>
      <c r="B112" s="168">
        <v>1574</v>
      </c>
      <c r="C112" s="169"/>
      <c r="D112" s="170"/>
      <c r="E112" s="171"/>
      <c r="F112" s="172"/>
    </row>
    <row r="113" spans="1:6" s="167" customFormat="1" ht="27" customHeight="1">
      <c r="A113" s="150" t="s">
        <v>205</v>
      </c>
      <c r="B113" s="168">
        <v>1354116</v>
      </c>
      <c r="C113" s="169"/>
      <c r="D113" s="170"/>
      <c r="E113" s="171"/>
      <c r="F113" s="172"/>
    </row>
    <row r="114" spans="1:6" s="68" customFormat="1" ht="27" customHeight="1">
      <c r="A114" s="94" t="s">
        <v>138</v>
      </c>
      <c r="B114" s="99"/>
      <c r="C114" s="100">
        <v>0</v>
      </c>
      <c r="D114" s="82">
        <v>0</v>
      </c>
      <c r="E114" s="80">
        <v>0</v>
      </c>
      <c r="F114" s="101">
        <f>SUM(D114:E114)</f>
        <v>0</v>
      </c>
    </row>
    <row r="115" spans="1:6" s="75" customFormat="1" ht="27" customHeight="1">
      <c r="A115" s="96"/>
      <c r="B115" s="59"/>
      <c r="C115" s="105"/>
      <c r="D115" s="84"/>
      <c r="E115" s="83"/>
      <c r="F115" s="85"/>
    </row>
    <row r="116" spans="1:6" s="68" customFormat="1" ht="27" customHeight="1">
      <c r="A116" s="94" t="s">
        <v>30</v>
      </c>
      <c r="B116" s="99"/>
      <c r="C116" s="100">
        <v>0</v>
      </c>
      <c r="D116" s="82">
        <v>0</v>
      </c>
      <c r="E116" s="80">
        <v>0</v>
      </c>
      <c r="F116" s="101">
        <f>SUM(D116:E116)</f>
        <v>0</v>
      </c>
    </row>
    <row r="117" spans="1:6" s="68" customFormat="1" ht="27" customHeight="1">
      <c r="A117" s="97"/>
      <c r="B117" s="59"/>
      <c r="C117" s="102"/>
      <c r="D117" s="103"/>
      <c r="E117" s="81"/>
      <c r="F117" s="104"/>
    </row>
    <row r="118" spans="1:6" s="68" customFormat="1" ht="27" customHeight="1">
      <c r="A118" s="94" t="s">
        <v>157</v>
      </c>
      <c r="B118" s="99"/>
      <c r="C118" s="100">
        <v>0</v>
      </c>
      <c r="D118" s="82">
        <v>0</v>
      </c>
      <c r="E118" s="80">
        <v>0</v>
      </c>
      <c r="F118" s="101">
        <v>0</v>
      </c>
    </row>
    <row r="119" spans="1:6" s="68" customFormat="1" ht="27" customHeight="1">
      <c r="A119" s="95"/>
      <c r="B119" s="106"/>
      <c r="C119" s="102"/>
      <c r="D119" s="103"/>
      <c r="E119" s="81"/>
      <c r="F119" s="104"/>
    </row>
    <row r="120" spans="1:6" s="68" customFormat="1" ht="27" customHeight="1">
      <c r="A120" s="94" t="s">
        <v>158</v>
      </c>
      <c r="B120" s="99">
        <f>SUM(B121:B122)</f>
        <v>2331954</v>
      </c>
      <c r="C120" s="100">
        <v>33182</v>
      </c>
      <c r="D120" s="82">
        <v>0</v>
      </c>
      <c r="E120" s="80">
        <v>2332</v>
      </c>
      <c r="F120" s="101">
        <f>SUM(D120:E120)</f>
        <v>2332</v>
      </c>
    </row>
    <row r="121" spans="1:6" s="75" customFormat="1" ht="27" customHeight="1">
      <c r="A121" s="159" t="s">
        <v>201</v>
      </c>
      <c r="B121" s="166">
        <v>1738847</v>
      </c>
      <c r="C121" s="139"/>
      <c r="D121" s="140"/>
      <c r="E121" s="141"/>
      <c r="F121" s="142"/>
    </row>
    <row r="122" spans="1:6" s="165" customFormat="1" ht="27" customHeight="1">
      <c r="A122" s="151" t="s">
        <v>204</v>
      </c>
      <c r="B122" s="166">
        <v>593107</v>
      </c>
      <c r="C122" s="139"/>
      <c r="D122" s="140"/>
      <c r="E122" s="141"/>
      <c r="F122" s="142"/>
    </row>
    <row r="123" spans="1:6" s="76" customFormat="1" ht="27" customHeight="1">
      <c r="A123" s="94" t="s">
        <v>159</v>
      </c>
      <c r="B123" s="107"/>
      <c r="C123" s="100">
        <v>0</v>
      </c>
      <c r="D123" s="82">
        <v>0</v>
      </c>
      <c r="E123" s="80">
        <v>0</v>
      </c>
      <c r="F123" s="101">
        <f>SUM(D123:E123)</f>
        <v>0</v>
      </c>
    </row>
    <row r="124" spans="1:6" s="76" customFormat="1" ht="27" customHeight="1">
      <c r="A124" s="98"/>
      <c r="B124" s="108"/>
      <c r="C124" s="109"/>
      <c r="D124" s="110"/>
      <c r="E124" s="111"/>
      <c r="F124" s="112"/>
    </row>
    <row r="125" spans="1:6" s="68" customFormat="1" ht="27" customHeight="1">
      <c r="A125" s="94" t="s">
        <v>86</v>
      </c>
      <c r="B125" s="99"/>
      <c r="C125" s="100">
        <v>0</v>
      </c>
      <c r="D125" s="82">
        <v>0</v>
      </c>
      <c r="E125" s="80">
        <v>0</v>
      </c>
      <c r="F125" s="101">
        <f>SUM(D125:E125)</f>
        <v>0</v>
      </c>
    </row>
    <row r="126" spans="1:6" s="74" customFormat="1" ht="27" customHeight="1">
      <c r="A126" s="97"/>
      <c r="B126" s="113"/>
      <c r="C126" s="102"/>
      <c r="D126" s="103"/>
      <c r="E126" s="81"/>
      <c r="F126" s="104"/>
    </row>
    <row r="127" spans="1:6" s="68" customFormat="1" ht="27" customHeight="1">
      <c r="A127" s="94" t="s">
        <v>160</v>
      </c>
      <c r="B127" s="99"/>
      <c r="C127" s="100">
        <v>0</v>
      </c>
      <c r="D127" s="82">
        <v>0</v>
      </c>
      <c r="E127" s="80">
        <v>0</v>
      </c>
      <c r="F127" s="101">
        <f>SUM(C127+E127)</f>
        <v>0</v>
      </c>
    </row>
    <row r="128" spans="1:6" ht="27" customHeight="1">
      <c r="A128" s="96"/>
      <c r="B128" s="114"/>
      <c r="C128" s="115"/>
      <c r="D128" s="116"/>
      <c r="E128" s="117"/>
      <c r="F128" s="85"/>
    </row>
    <row r="129" spans="1:6" s="68" customFormat="1" ht="27" customHeight="1">
      <c r="A129" s="94" t="s">
        <v>161</v>
      </c>
      <c r="B129" s="99"/>
      <c r="C129" s="100">
        <v>0</v>
      </c>
      <c r="D129" s="82">
        <v>0</v>
      </c>
      <c r="E129" s="80">
        <v>0</v>
      </c>
      <c r="F129" s="101">
        <f>SUM(D129:E129)</f>
        <v>0</v>
      </c>
    </row>
    <row r="130" spans="1:6" s="68" customFormat="1" ht="27" customHeight="1">
      <c r="A130" s="97"/>
      <c r="B130" s="113"/>
      <c r="C130" s="102"/>
      <c r="D130" s="103"/>
      <c r="E130" s="81"/>
      <c r="F130" s="104"/>
    </row>
    <row r="131" spans="1:6" s="68" customFormat="1" ht="27" customHeight="1">
      <c r="A131" s="94" t="s">
        <v>185</v>
      </c>
      <c r="B131" s="99"/>
      <c r="C131" s="100">
        <v>0</v>
      </c>
      <c r="D131" s="82">
        <v>0</v>
      </c>
      <c r="E131" s="80">
        <v>0</v>
      </c>
      <c r="F131" s="101">
        <f>SUM(C131+E131)</f>
        <v>0</v>
      </c>
    </row>
    <row r="132" spans="1:6" s="68" customFormat="1" ht="27" customHeight="1">
      <c r="A132" s="95"/>
      <c r="B132" s="86"/>
      <c r="C132" s="102"/>
      <c r="D132" s="103"/>
      <c r="E132" s="81"/>
      <c r="F132" s="104"/>
    </row>
    <row r="133" spans="1:6" s="75" customFormat="1" ht="27" customHeight="1">
      <c r="A133" s="118" t="s">
        <v>186</v>
      </c>
      <c r="B133" s="119">
        <f>SUM(B134:B140)</f>
        <v>27311372</v>
      </c>
      <c r="C133" s="120">
        <v>122361</v>
      </c>
      <c r="D133" s="121">
        <v>247210</v>
      </c>
      <c r="E133" s="122">
        <v>27311</v>
      </c>
      <c r="F133" s="123">
        <f>SUM(D133:E133)</f>
        <v>274521</v>
      </c>
    </row>
    <row r="134" spans="1:6" s="75" customFormat="1" ht="27" customHeight="1">
      <c r="A134" s="159" t="s">
        <v>199</v>
      </c>
      <c r="B134" s="160">
        <v>144450</v>
      </c>
      <c r="C134" s="105"/>
      <c r="D134" s="84"/>
      <c r="E134" s="83"/>
      <c r="F134" s="85"/>
    </row>
    <row r="135" spans="1:6" s="75" customFormat="1" ht="27" customHeight="1">
      <c r="A135" s="159" t="s">
        <v>194</v>
      </c>
      <c r="B135" s="160">
        <v>300000</v>
      </c>
      <c r="C135" s="105"/>
      <c r="D135" s="84"/>
      <c r="E135" s="83"/>
      <c r="F135" s="85"/>
    </row>
    <row r="136" spans="1:6" s="75" customFormat="1" ht="27" customHeight="1">
      <c r="A136" s="159" t="s">
        <v>195</v>
      </c>
      <c r="B136" s="160">
        <v>24333148</v>
      </c>
      <c r="C136" s="105"/>
      <c r="D136" s="84"/>
      <c r="E136" s="83"/>
      <c r="F136" s="85"/>
    </row>
    <row r="137" spans="1:6" s="75" customFormat="1" ht="27" customHeight="1">
      <c r="A137" s="151" t="s">
        <v>191</v>
      </c>
      <c r="B137" s="163">
        <v>-754380</v>
      </c>
      <c r="C137" s="105"/>
      <c r="D137" s="84"/>
      <c r="E137" s="83"/>
      <c r="F137" s="85"/>
    </row>
    <row r="138" spans="1:6" s="75" customFormat="1" ht="27" customHeight="1">
      <c r="A138" s="151" t="s">
        <v>192</v>
      </c>
      <c r="B138" s="164">
        <v>665226</v>
      </c>
      <c r="C138" s="105"/>
      <c r="D138" s="84"/>
      <c r="E138" s="83"/>
      <c r="F138" s="85"/>
    </row>
    <row r="139" spans="1:6" s="75" customFormat="1" ht="27" customHeight="1">
      <c r="A139" s="151" t="s">
        <v>198</v>
      </c>
      <c r="B139" s="163">
        <v>-212110</v>
      </c>
      <c r="C139" s="105"/>
      <c r="D139" s="84"/>
      <c r="E139" s="83"/>
      <c r="F139" s="85"/>
    </row>
    <row r="140" spans="1:6" s="75" customFormat="1" ht="27" customHeight="1">
      <c r="A140" s="161" t="s">
        <v>200</v>
      </c>
      <c r="B140" s="162">
        <v>2835038</v>
      </c>
      <c r="C140" s="105"/>
      <c r="D140" s="84"/>
      <c r="E140" s="83"/>
      <c r="F140" s="85"/>
    </row>
    <row r="141" spans="1:6" s="68" customFormat="1" ht="27.75" customHeight="1" thickBot="1">
      <c r="A141" s="143" t="s">
        <v>162</v>
      </c>
      <c r="B141" s="155"/>
      <c r="C141" s="156">
        <f>SUM(C111:C133)</f>
        <v>157659</v>
      </c>
      <c r="D141" s="157">
        <f>SUM(D111:D133)</f>
        <v>254272</v>
      </c>
      <c r="E141" s="157">
        <f>SUM(E111:E134)</f>
        <v>30999</v>
      </c>
      <c r="F141" s="158">
        <f>SUM(F111:F133)</f>
        <v>285271</v>
      </c>
    </row>
    <row r="143" spans="1:6" ht="19.5" customHeight="1">
      <c r="A143" s="58"/>
      <c r="B143" s="58"/>
      <c r="C143" s="58"/>
      <c r="D143" s="58"/>
      <c r="E143" s="297"/>
      <c r="F143" s="297"/>
    </row>
    <row r="144" s="58" customFormat="1" ht="19.5" customHeight="1"/>
    <row r="145" spans="1:6" s="58" customFormat="1" ht="19.5" customHeight="1">
      <c r="A145" s="298" t="s">
        <v>178</v>
      </c>
      <c r="B145" s="298"/>
      <c r="C145" s="298"/>
      <c r="D145" s="298"/>
      <c r="E145" s="298"/>
      <c r="F145" s="298"/>
    </row>
    <row r="146" spans="1:6" s="58" customFormat="1" ht="19.5" customHeight="1">
      <c r="A146" s="298" t="s">
        <v>149</v>
      </c>
      <c r="B146" s="298"/>
      <c r="C146" s="298"/>
      <c r="D146" s="298"/>
      <c r="E146" s="298"/>
      <c r="F146" s="298"/>
    </row>
    <row r="147" spans="1:6" s="58" customFormat="1" ht="19.5" customHeight="1">
      <c r="A147" s="256" t="s">
        <v>189</v>
      </c>
      <c r="B147" s="256"/>
      <c r="C147" s="256"/>
      <c r="D147" s="256"/>
      <c r="E147" s="256"/>
      <c r="F147" s="256"/>
    </row>
    <row r="148" spans="1:6" s="58" customFormat="1" ht="33" customHeight="1" thickBot="1">
      <c r="A148" s="61"/>
      <c r="B148" s="60"/>
      <c r="C148" s="62"/>
      <c r="D148" s="62"/>
      <c r="E148" s="62"/>
      <c r="F148" s="58" t="s">
        <v>150</v>
      </c>
    </row>
    <row r="149" spans="1:6" s="68" customFormat="1" ht="27" customHeight="1">
      <c r="A149" s="63" t="s">
        <v>1</v>
      </c>
      <c r="B149" s="64"/>
      <c r="C149" s="65" t="s">
        <v>151</v>
      </c>
      <c r="D149" s="296" t="s">
        <v>152</v>
      </c>
      <c r="E149" s="66" t="s">
        <v>153</v>
      </c>
      <c r="F149" s="67" t="s">
        <v>154</v>
      </c>
    </row>
    <row r="150" spans="1:6" s="68" customFormat="1" ht="27" customHeight="1">
      <c r="A150" s="69"/>
      <c r="B150" s="70"/>
      <c r="C150" s="71" t="s">
        <v>155</v>
      </c>
      <c r="D150" s="291"/>
      <c r="E150" s="72" t="s">
        <v>156</v>
      </c>
      <c r="F150" s="73"/>
    </row>
    <row r="151" spans="1:6" s="68" customFormat="1" ht="27" customHeight="1">
      <c r="A151" s="94" t="s">
        <v>184</v>
      </c>
      <c r="B151" s="99"/>
      <c r="C151" s="100">
        <v>2667</v>
      </c>
      <c r="D151" s="82">
        <v>2667</v>
      </c>
      <c r="E151" s="80">
        <v>0</v>
      </c>
      <c r="F151" s="101">
        <f>SUM(D151:E151)</f>
        <v>2667</v>
      </c>
    </row>
    <row r="152" spans="1:6" s="74" customFormat="1" ht="27" customHeight="1">
      <c r="A152" s="95"/>
      <c r="B152" s="86"/>
      <c r="C152" s="102"/>
      <c r="D152" s="103"/>
      <c r="E152" s="81"/>
      <c r="F152" s="104"/>
    </row>
    <row r="153" spans="1:6" s="68" customFormat="1" ht="27" customHeight="1">
      <c r="A153" s="94" t="s">
        <v>138</v>
      </c>
      <c r="B153" s="99"/>
      <c r="C153" s="100">
        <v>0</v>
      </c>
      <c r="D153" s="82">
        <v>0</v>
      </c>
      <c r="E153" s="80">
        <v>0</v>
      </c>
      <c r="F153" s="101">
        <f>SUM(D153:E153)</f>
        <v>0</v>
      </c>
    </row>
    <row r="154" spans="1:6" s="75" customFormat="1" ht="27" customHeight="1">
      <c r="A154" s="96"/>
      <c r="B154" s="59"/>
      <c r="C154" s="105"/>
      <c r="D154" s="84"/>
      <c r="E154" s="83"/>
      <c r="F154" s="85"/>
    </row>
    <row r="155" spans="1:6" s="68" customFormat="1" ht="27" customHeight="1">
      <c r="A155" s="94" t="s">
        <v>30</v>
      </c>
      <c r="B155" s="99"/>
      <c r="C155" s="100">
        <v>0</v>
      </c>
      <c r="D155" s="82">
        <v>0</v>
      </c>
      <c r="E155" s="80">
        <v>0</v>
      </c>
      <c r="F155" s="101">
        <f>SUM(D155:E155)</f>
        <v>0</v>
      </c>
    </row>
    <row r="156" spans="1:6" s="68" customFormat="1" ht="27" customHeight="1">
      <c r="A156" s="97"/>
      <c r="B156" s="59"/>
      <c r="C156" s="102"/>
      <c r="D156" s="103"/>
      <c r="E156" s="81"/>
      <c r="F156" s="104"/>
    </row>
    <row r="157" spans="1:6" s="68" customFormat="1" ht="27" customHeight="1">
      <c r="A157" s="94" t="s">
        <v>157</v>
      </c>
      <c r="B157" s="99"/>
      <c r="C157" s="100">
        <v>0</v>
      </c>
      <c r="D157" s="82">
        <v>0</v>
      </c>
      <c r="E157" s="80">
        <v>0</v>
      </c>
      <c r="F157" s="101">
        <f>SUM(D157:E157)</f>
        <v>0</v>
      </c>
    </row>
    <row r="158" spans="1:6" s="68" customFormat="1" ht="27" customHeight="1">
      <c r="A158" s="95"/>
      <c r="B158" s="106"/>
      <c r="C158" s="102"/>
      <c r="D158" s="103"/>
      <c r="E158" s="81"/>
      <c r="F158" s="104"/>
    </row>
    <row r="159" spans="1:6" s="68" customFormat="1" ht="27" customHeight="1">
      <c r="A159" s="94" t="s">
        <v>158</v>
      </c>
      <c r="B159" s="99"/>
      <c r="C159" s="100">
        <v>3444</v>
      </c>
      <c r="D159" s="82">
        <v>3444</v>
      </c>
      <c r="E159" s="80">
        <v>0</v>
      </c>
      <c r="F159" s="101">
        <f>SUM(D159:E159)</f>
        <v>3444</v>
      </c>
    </row>
    <row r="160" spans="1:6" s="76" customFormat="1" ht="27" customHeight="1">
      <c r="A160" s="95"/>
      <c r="B160" s="106"/>
      <c r="C160" s="102"/>
      <c r="D160" s="103"/>
      <c r="E160" s="81"/>
      <c r="F160" s="104"/>
    </row>
    <row r="161" spans="1:6" s="76" customFormat="1" ht="27" customHeight="1">
      <c r="A161" s="94" t="s">
        <v>159</v>
      </c>
      <c r="B161" s="107"/>
      <c r="C161" s="100">
        <v>0</v>
      </c>
      <c r="D161" s="82">
        <v>0</v>
      </c>
      <c r="E161" s="80">
        <v>0</v>
      </c>
      <c r="F161" s="101">
        <f>SUM(D161:E161)</f>
        <v>0</v>
      </c>
    </row>
    <row r="162" spans="1:6" s="76" customFormat="1" ht="27" customHeight="1">
      <c r="A162" s="98"/>
      <c r="B162" s="108"/>
      <c r="C162" s="109"/>
      <c r="D162" s="110"/>
      <c r="E162" s="111"/>
      <c r="F162" s="112"/>
    </row>
    <row r="163" spans="1:6" s="68" customFormat="1" ht="27" customHeight="1">
      <c r="A163" s="94" t="s">
        <v>86</v>
      </c>
      <c r="B163" s="99"/>
      <c r="C163" s="100">
        <v>0</v>
      </c>
      <c r="D163" s="82">
        <v>0</v>
      </c>
      <c r="E163" s="80">
        <v>0</v>
      </c>
      <c r="F163" s="101">
        <f>SUM(D163:E163)</f>
        <v>0</v>
      </c>
    </row>
    <row r="164" spans="1:6" s="74" customFormat="1" ht="27" customHeight="1">
      <c r="A164" s="97"/>
      <c r="B164" s="113"/>
      <c r="C164" s="102"/>
      <c r="D164" s="103"/>
      <c r="E164" s="81"/>
      <c r="F164" s="104"/>
    </row>
    <row r="165" spans="1:6" s="68" customFormat="1" ht="27" customHeight="1">
      <c r="A165" s="94" t="s">
        <v>160</v>
      </c>
      <c r="B165" s="99"/>
      <c r="C165" s="100">
        <v>0</v>
      </c>
      <c r="D165" s="82">
        <v>0</v>
      </c>
      <c r="E165" s="80">
        <v>0</v>
      </c>
      <c r="F165" s="101">
        <f>SUM(C165+E165)</f>
        <v>0</v>
      </c>
    </row>
    <row r="166" spans="1:6" ht="27" customHeight="1">
      <c r="A166" s="96"/>
      <c r="B166" s="114"/>
      <c r="C166" s="115"/>
      <c r="D166" s="116"/>
      <c r="E166" s="117"/>
      <c r="F166" s="85"/>
    </row>
    <row r="167" spans="1:6" s="68" customFormat="1" ht="27" customHeight="1">
      <c r="A167" s="94" t="s">
        <v>161</v>
      </c>
      <c r="B167" s="99"/>
      <c r="C167" s="100">
        <v>0</v>
      </c>
      <c r="D167" s="82">
        <v>0</v>
      </c>
      <c r="E167" s="80">
        <v>0</v>
      </c>
      <c r="F167" s="101">
        <f>SUM(D167:E167)</f>
        <v>0</v>
      </c>
    </row>
    <row r="168" spans="1:6" s="68" customFormat="1" ht="27" customHeight="1">
      <c r="A168" s="97"/>
      <c r="B168" s="113"/>
      <c r="C168" s="102"/>
      <c r="D168" s="103"/>
      <c r="E168" s="81"/>
      <c r="F168" s="104"/>
    </row>
    <row r="169" spans="1:6" s="68" customFormat="1" ht="27" customHeight="1">
      <c r="A169" s="94" t="s">
        <v>185</v>
      </c>
      <c r="B169" s="99"/>
      <c r="C169" s="100">
        <v>0</v>
      </c>
      <c r="D169" s="82">
        <v>0</v>
      </c>
      <c r="E169" s="80">
        <v>0</v>
      </c>
      <c r="F169" s="101">
        <f>SUM(C169+E169)</f>
        <v>0</v>
      </c>
    </row>
    <row r="170" spans="1:6" s="68" customFormat="1" ht="27" customHeight="1">
      <c r="A170" s="95"/>
      <c r="B170" s="86"/>
      <c r="C170" s="102"/>
      <c r="D170" s="103"/>
      <c r="E170" s="81"/>
      <c r="F170" s="104"/>
    </row>
    <row r="171" spans="1:6" s="75" customFormat="1" ht="27" customHeight="1">
      <c r="A171" s="118" t="s">
        <v>169</v>
      </c>
      <c r="B171" s="119">
        <v>147828</v>
      </c>
      <c r="C171" s="120">
        <v>18802</v>
      </c>
      <c r="D171" s="121">
        <v>19428</v>
      </c>
      <c r="E171" s="122">
        <v>148</v>
      </c>
      <c r="F171" s="123">
        <f>SUM(D171:E171)</f>
        <v>19576</v>
      </c>
    </row>
    <row r="172" spans="1:6" s="75" customFormat="1" ht="27" customHeight="1">
      <c r="A172" s="95" t="s">
        <v>208</v>
      </c>
      <c r="B172" s="86">
        <v>147828</v>
      </c>
      <c r="C172" s="124"/>
      <c r="D172" s="125"/>
      <c r="E172" s="126"/>
      <c r="F172" s="127"/>
    </row>
    <row r="173" spans="1:6" s="68" customFormat="1" ht="49.5" customHeight="1" thickBot="1">
      <c r="A173" s="143" t="s">
        <v>162</v>
      </c>
      <c r="B173" s="155"/>
      <c r="C173" s="156">
        <f>SUM(C151:C172)</f>
        <v>24913</v>
      </c>
      <c r="D173" s="157">
        <f>SUM(D151:D171)</f>
        <v>25539</v>
      </c>
      <c r="E173" s="157">
        <f>SUM(E151:E172)</f>
        <v>148</v>
      </c>
      <c r="F173" s="158">
        <f>SUM(F151:F172)</f>
        <v>25687</v>
      </c>
    </row>
    <row r="174" s="58" customFormat="1" ht="19.5" customHeight="1"/>
    <row r="175" spans="1:6" s="58" customFormat="1" ht="19.5" customHeight="1">
      <c r="A175" s="298" t="s">
        <v>179</v>
      </c>
      <c r="B175" s="298"/>
      <c r="C175" s="298"/>
      <c r="D175" s="298"/>
      <c r="E175" s="298"/>
      <c r="F175" s="298"/>
    </row>
    <row r="176" spans="1:6" s="58" customFormat="1" ht="19.5" customHeight="1">
      <c r="A176" s="298" t="s">
        <v>149</v>
      </c>
      <c r="B176" s="298"/>
      <c r="C176" s="298"/>
      <c r="D176" s="298"/>
      <c r="E176" s="298"/>
      <c r="F176" s="298"/>
    </row>
    <row r="177" spans="1:6" s="58" customFormat="1" ht="19.5" customHeight="1">
      <c r="A177" s="256" t="s">
        <v>190</v>
      </c>
      <c r="B177" s="256"/>
      <c r="C177" s="256"/>
      <c r="D177" s="256"/>
      <c r="E177" s="256"/>
      <c r="F177" s="256"/>
    </row>
    <row r="178" spans="1:6" s="58" customFormat="1" ht="33" customHeight="1" thickBot="1">
      <c r="A178" s="61"/>
      <c r="B178" s="60"/>
      <c r="C178" s="62"/>
      <c r="D178" s="62"/>
      <c r="E178" s="62"/>
      <c r="F178" s="58" t="s">
        <v>150</v>
      </c>
    </row>
    <row r="179" spans="1:6" s="68" customFormat="1" ht="27" customHeight="1">
      <c r="A179" s="63" t="s">
        <v>1</v>
      </c>
      <c r="B179" s="64"/>
      <c r="C179" s="65" t="s">
        <v>151</v>
      </c>
      <c r="D179" s="296" t="s">
        <v>152</v>
      </c>
      <c r="E179" s="66" t="s">
        <v>153</v>
      </c>
      <c r="F179" s="67" t="s">
        <v>154</v>
      </c>
    </row>
    <row r="180" spans="1:6" s="68" customFormat="1" ht="27" customHeight="1">
      <c r="A180" s="69"/>
      <c r="B180" s="70"/>
      <c r="C180" s="71" t="s">
        <v>155</v>
      </c>
      <c r="D180" s="291"/>
      <c r="E180" s="72" t="s">
        <v>156</v>
      </c>
      <c r="F180" s="73"/>
    </row>
    <row r="181" spans="1:6" s="68" customFormat="1" ht="27" customHeight="1">
      <c r="A181" s="94" t="s">
        <v>184</v>
      </c>
      <c r="B181" s="99"/>
      <c r="C181" s="100">
        <v>4000</v>
      </c>
      <c r="D181" s="82">
        <v>4491</v>
      </c>
      <c r="E181" s="80">
        <v>0</v>
      </c>
      <c r="F181" s="101">
        <f>SUM(D181:E181)</f>
        <v>4491</v>
      </c>
    </row>
    <row r="182" spans="1:6" s="74" customFormat="1" ht="27" customHeight="1">
      <c r="A182" s="95"/>
      <c r="B182" s="86"/>
      <c r="C182" s="102"/>
      <c r="D182" s="103"/>
      <c r="E182" s="81"/>
      <c r="F182" s="104"/>
    </row>
    <row r="183" spans="1:6" s="68" customFormat="1" ht="27" customHeight="1">
      <c r="A183" s="94" t="s">
        <v>138</v>
      </c>
      <c r="B183" s="99"/>
      <c r="C183" s="100">
        <v>0</v>
      </c>
      <c r="D183" s="82">
        <v>0</v>
      </c>
      <c r="E183" s="80">
        <v>0</v>
      </c>
      <c r="F183" s="101">
        <f>SUM(D183:E183)</f>
        <v>0</v>
      </c>
    </row>
    <row r="184" spans="1:6" s="75" customFormat="1" ht="27" customHeight="1">
      <c r="A184" s="96"/>
      <c r="B184" s="59"/>
      <c r="C184" s="105"/>
      <c r="D184" s="84"/>
      <c r="E184" s="83"/>
      <c r="F184" s="85"/>
    </row>
    <row r="185" spans="1:6" s="68" customFormat="1" ht="27" customHeight="1">
      <c r="A185" s="94" t="s">
        <v>30</v>
      </c>
      <c r="B185" s="99"/>
      <c r="C185" s="100">
        <v>0</v>
      </c>
      <c r="D185" s="82">
        <v>0</v>
      </c>
      <c r="E185" s="80">
        <v>0</v>
      </c>
      <c r="F185" s="101">
        <f>SUM(D185:E185)</f>
        <v>0</v>
      </c>
    </row>
    <row r="186" spans="1:6" s="68" customFormat="1" ht="27" customHeight="1">
      <c r="A186" s="97"/>
      <c r="B186" s="59"/>
      <c r="C186" s="102"/>
      <c r="D186" s="103"/>
      <c r="E186" s="81"/>
      <c r="F186" s="104"/>
    </row>
    <row r="187" spans="1:6" s="68" customFormat="1" ht="27" customHeight="1">
      <c r="A187" s="94" t="s">
        <v>157</v>
      </c>
      <c r="B187" s="99"/>
      <c r="C187" s="100">
        <v>0</v>
      </c>
      <c r="D187" s="82">
        <v>0</v>
      </c>
      <c r="E187" s="80">
        <v>0</v>
      </c>
      <c r="F187" s="101">
        <f>SUM(D187:E187)</f>
        <v>0</v>
      </c>
    </row>
    <row r="188" spans="1:6" s="68" customFormat="1" ht="27" customHeight="1">
      <c r="A188" s="95"/>
      <c r="B188" s="106"/>
      <c r="C188" s="102"/>
      <c r="D188" s="103"/>
      <c r="E188" s="81"/>
      <c r="F188" s="104"/>
    </row>
    <row r="189" spans="1:6" s="68" customFormat="1" ht="27" customHeight="1">
      <c r="A189" s="94" t="s">
        <v>158</v>
      </c>
      <c r="B189" s="99"/>
      <c r="C189" s="100">
        <v>721</v>
      </c>
      <c r="D189" s="82">
        <v>678</v>
      </c>
      <c r="E189" s="80">
        <v>0</v>
      </c>
      <c r="F189" s="101">
        <f>SUM(D189:E189)</f>
        <v>678</v>
      </c>
    </row>
    <row r="190" spans="1:6" s="76" customFormat="1" ht="27" customHeight="1">
      <c r="A190" s="95"/>
      <c r="B190" s="106"/>
      <c r="C190" s="102"/>
      <c r="D190" s="103"/>
      <c r="E190" s="81"/>
      <c r="F190" s="104"/>
    </row>
    <row r="191" spans="1:6" s="76" customFormat="1" ht="27" customHeight="1">
      <c r="A191" s="94" t="s">
        <v>159</v>
      </c>
      <c r="B191" s="107"/>
      <c r="C191" s="100">
        <v>0</v>
      </c>
      <c r="D191" s="82">
        <v>0</v>
      </c>
      <c r="E191" s="80">
        <v>0</v>
      </c>
      <c r="F191" s="101">
        <f>SUM(D191:E191)</f>
        <v>0</v>
      </c>
    </row>
    <row r="192" spans="1:6" s="76" customFormat="1" ht="27" customHeight="1">
      <c r="A192" s="98"/>
      <c r="B192" s="108"/>
      <c r="C192" s="109"/>
      <c r="D192" s="110"/>
      <c r="E192" s="111"/>
      <c r="F192" s="112"/>
    </row>
    <row r="193" spans="1:6" s="68" customFormat="1" ht="27" customHeight="1">
      <c r="A193" s="94" t="s">
        <v>86</v>
      </c>
      <c r="B193" s="99"/>
      <c r="C193" s="100">
        <v>0</v>
      </c>
      <c r="D193" s="82">
        <v>0</v>
      </c>
      <c r="E193" s="80">
        <v>0</v>
      </c>
      <c r="F193" s="101">
        <f>SUM(D193:E193)</f>
        <v>0</v>
      </c>
    </row>
    <row r="194" spans="1:6" s="74" customFormat="1" ht="27" customHeight="1">
      <c r="A194" s="97"/>
      <c r="B194" s="113"/>
      <c r="C194" s="102"/>
      <c r="D194" s="103"/>
      <c r="E194" s="81"/>
      <c r="F194" s="104"/>
    </row>
    <row r="195" spans="1:6" s="68" customFormat="1" ht="27" customHeight="1">
      <c r="A195" s="94" t="s">
        <v>160</v>
      </c>
      <c r="B195" s="99"/>
      <c r="C195" s="100">
        <v>0</v>
      </c>
      <c r="D195" s="82">
        <v>0</v>
      </c>
      <c r="E195" s="80">
        <v>0</v>
      </c>
      <c r="F195" s="101">
        <f>SUM(C195+E195)</f>
        <v>0</v>
      </c>
    </row>
    <row r="196" spans="1:6" ht="27" customHeight="1">
      <c r="A196" s="96"/>
      <c r="B196" s="114"/>
      <c r="C196" s="115"/>
      <c r="D196" s="116"/>
      <c r="E196" s="117"/>
      <c r="F196" s="85"/>
    </row>
    <row r="197" spans="1:6" s="68" customFormat="1" ht="27" customHeight="1">
      <c r="A197" s="94" t="s">
        <v>161</v>
      </c>
      <c r="B197" s="99"/>
      <c r="C197" s="100">
        <v>0</v>
      </c>
      <c r="D197" s="82">
        <v>0</v>
      </c>
      <c r="E197" s="80">
        <v>0</v>
      </c>
      <c r="F197" s="101">
        <f>SUM(D197:E197)</f>
        <v>0</v>
      </c>
    </row>
    <row r="198" spans="1:6" s="68" customFormat="1" ht="27" customHeight="1">
      <c r="A198" s="97"/>
      <c r="B198" s="113"/>
      <c r="C198" s="102"/>
      <c r="D198" s="103"/>
      <c r="E198" s="81"/>
      <c r="F198" s="104"/>
    </row>
    <row r="199" spans="1:6" s="68" customFormat="1" ht="27" customHeight="1">
      <c r="A199" s="94" t="s">
        <v>185</v>
      </c>
      <c r="B199" s="99"/>
      <c r="C199" s="100">
        <v>0</v>
      </c>
      <c r="D199" s="82">
        <v>0</v>
      </c>
      <c r="E199" s="80">
        <v>0</v>
      </c>
      <c r="F199" s="101">
        <f>SUM(C199+E199)</f>
        <v>0</v>
      </c>
    </row>
    <row r="200" spans="1:6" s="68" customFormat="1" ht="27" customHeight="1">
      <c r="A200" s="95"/>
      <c r="B200" s="86"/>
      <c r="C200" s="102"/>
      <c r="D200" s="103"/>
      <c r="E200" s="81"/>
      <c r="F200" s="104"/>
    </row>
    <row r="201" spans="1:6" s="75" customFormat="1" ht="27" customHeight="1">
      <c r="A201" s="118" t="s">
        <v>169</v>
      </c>
      <c r="B201" s="119"/>
      <c r="C201" s="120">
        <v>9646</v>
      </c>
      <c r="D201" s="121">
        <v>6132</v>
      </c>
      <c r="E201" s="122">
        <v>0</v>
      </c>
      <c r="F201" s="123">
        <f>SUM(D201:E201)</f>
        <v>6132</v>
      </c>
    </row>
    <row r="202" spans="1:6" s="75" customFormat="1" ht="27" customHeight="1">
      <c r="A202" s="95"/>
      <c r="B202" s="86"/>
      <c r="C202" s="105"/>
      <c r="D202" s="84"/>
      <c r="E202" s="83"/>
      <c r="F202" s="85"/>
    </row>
    <row r="203" spans="1:6" s="68" customFormat="1" ht="55.5" customHeight="1" thickBot="1">
      <c r="A203" s="143" t="s">
        <v>162</v>
      </c>
      <c r="B203" s="155"/>
      <c r="C203" s="156">
        <f>SUM(C181:C201)</f>
        <v>14367</v>
      </c>
      <c r="D203" s="157">
        <f>SUM(D181:D201)</f>
        <v>11301</v>
      </c>
      <c r="E203" s="157">
        <f>SUM(E181:E201)</f>
        <v>0</v>
      </c>
      <c r="F203" s="158">
        <f>SUM(F181:F201)</f>
        <v>11301</v>
      </c>
    </row>
  </sheetData>
  <mergeCells count="36">
    <mergeCell ref="A175:F175"/>
    <mergeCell ref="A176:F176"/>
    <mergeCell ref="A177:F177"/>
    <mergeCell ref="D179:D180"/>
    <mergeCell ref="E41:F41"/>
    <mergeCell ref="A43:F43"/>
    <mergeCell ref="A44:F44"/>
    <mergeCell ref="A45:F45"/>
    <mergeCell ref="D47:D48"/>
    <mergeCell ref="A147:F147"/>
    <mergeCell ref="D149:D150"/>
    <mergeCell ref="D109:D110"/>
    <mergeCell ref="E143:F143"/>
    <mergeCell ref="A145:F145"/>
    <mergeCell ref="A146:F146"/>
    <mergeCell ref="E103:F103"/>
    <mergeCell ref="A105:F105"/>
    <mergeCell ref="A106:F106"/>
    <mergeCell ref="A107:F107"/>
    <mergeCell ref="D7:D8"/>
    <mergeCell ref="E1:F1"/>
    <mergeCell ref="A3:F3"/>
    <mergeCell ref="A4:F4"/>
    <mergeCell ref="A5:F5"/>
    <mergeCell ref="C9:C25"/>
    <mergeCell ref="D9:D25"/>
    <mergeCell ref="E9:E25"/>
    <mergeCell ref="F9:F25"/>
    <mergeCell ref="C49:C79"/>
    <mergeCell ref="D49:D79"/>
    <mergeCell ref="E49:E79"/>
    <mergeCell ref="F49:F79"/>
    <mergeCell ref="C80:C87"/>
    <mergeCell ref="D80:D87"/>
    <mergeCell ref="E80:E87"/>
    <mergeCell ref="F80:F87"/>
  </mergeCells>
  <printOptions horizontalCentered="1"/>
  <pageMargins left="0.03937007874015748" right="0.03937007874015748" top="1.74" bottom="0.4724409448818898" header="0.77" footer="0.5118110236220472"/>
  <pageSetup horizontalDpi="600" verticalDpi="600" orientation="portrait" paperSize="9" scale="49" r:id="rId1"/>
  <headerFooter alignWithMargins="0">
    <oddFooter>&amp;C&amp;P. oldal</oddFooter>
  </headerFooter>
  <rowBreaks count="4" manualBreakCount="4">
    <brk id="40" max="255" man="1"/>
    <brk id="101" max="255" man="1"/>
    <brk id="141" max="255" man="1"/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Vadné Nagy Judit</dc:creator>
  <cp:keywords/>
  <dc:description/>
  <cp:lastModifiedBy>Sándorné</cp:lastModifiedBy>
  <cp:lastPrinted>2013-02-11T08:50:49Z</cp:lastPrinted>
  <dcterms:created xsi:type="dcterms:W3CDTF">2012-04-10T11:56:43Z</dcterms:created>
  <dcterms:modified xsi:type="dcterms:W3CDTF">2013-02-11T09:05:40Z</dcterms:modified>
  <cp:category/>
  <cp:version/>
  <cp:contentType/>
  <cp:contentStatus/>
</cp:coreProperties>
</file>