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8145" activeTab="1"/>
  </bookViews>
  <sheets>
    <sheet name="KVS" sheetId="1" r:id="rId1"/>
    <sheet name="Összesítő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66" i="1"/>
  <c r="I2666"/>
  <c r="H2666"/>
  <c r="J2665"/>
  <c r="I2665"/>
  <c r="H2665"/>
  <c r="J2662"/>
  <c r="I2661"/>
  <c r="H2660"/>
  <c r="D2660"/>
  <c r="J2654"/>
  <c r="I2653"/>
  <c r="H2652"/>
  <c r="D2652"/>
  <c r="J2646"/>
  <c r="I2645"/>
  <c r="H2644"/>
  <c r="D2644"/>
  <c r="J2638"/>
  <c r="I2637"/>
  <c r="H2636"/>
  <c r="D2636"/>
  <c r="J2630"/>
  <c r="I2629"/>
  <c r="H2628"/>
  <c r="D2628"/>
  <c r="J2622"/>
  <c r="I2621"/>
  <c r="H2620"/>
  <c r="D2620"/>
  <c r="J2614"/>
  <c r="I2613"/>
  <c r="H2612"/>
  <c r="D2612"/>
  <c r="J2606"/>
  <c r="I2605"/>
  <c r="H2604"/>
  <c r="D2604"/>
  <c r="J2598"/>
  <c r="I2597"/>
  <c r="H2596"/>
  <c r="D2596"/>
  <c r="J2591"/>
  <c r="I2590"/>
  <c r="H2589"/>
  <c r="D2589"/>
  <c r="J2582"/>
  <c r="I2581"/>
  <c r="H2580"/>
  <c r="D2580"/>
  <c r="J2572"/>
  <c r="I2571"/>
  <c r="H2570"/>
  <c r="D2570"/>
  <c r="J2562"/>
  <c r="I2561"/>
  <c r="H2560"/>
  <c r="D2560"/>
  <c r="J2551"/>
  <c r="I2550"/>
  <c r="H2549"/>
  <c r="D2549"/>
  <c r="J2543"/>
  <c r="I2542"/>
  <c r="H2541"/>
  <c r="D2541"/>
  <c r="J2535"/>
  <c r="I2534"/>
  <c r="H2533"/>
  <c r="D2533"/>
  <c r="J2525"/>
  <c r="I2524"/>
  <c r="H2523"/>
  <c r="D2523"/>
  <c r="J2514"/>
  <c r="I2513"/>
  <c r="H2512"/>
  <c r="D2512"/>
  <c r="J2504"/>
  <c r="I2503"/>
  <c r="H2502"/>
  <c r="D2502"/>
  <c r="J2495"/>
  <c r="I2494"/>
  <c r="H2493"/>
  <c r="D2493"/>
  <c r="J2484"/>
  <c r="I2484"/>
  <c r="H2484"/>
  <c r="J2481"/>
  <c r="I2480"/>
  <c r="H2479"/>
  <c r="D2479"/>
  <c r="J2473"/>
  <c r="I2472"/>
  <c r="H2471"/>
  <c r="D2471"/>
  <c r="J2465"/>
  <c r="I2464"/>
  <c r="H2463"/>
  <c r="D2463"/>
  <c r="J2457"/>
  <c r="I2456"/>
  <c r="H2455"/>
  <c r="D2455"/>
  <c r="J2449"/>
  <c r="I2448"/>
  <c r="H2447"/>
  <c r="D2447"/>
  <c r="J2442"/>
  <c r="I2441"/>
  <c r="H2440"/>
  <c r="D2440"/>
  <c r="J2435"/>
  <c r="I2434"/>
  <c r="H2433"/>
  <c r="D2433"/>
  <c r="J2428"/>
  <c r="I2427"/>
  <c r="H2426"/>
  <c r="D2426"/>
  <c r="J2421"/>
  <c r="I2420"/>
  <c r="H2419"/>
  <c r="D2419"/>
  <c r="J2414"/>
  <c r="I2413"/>
  <c r="H2412"/>
  <c r="D2412"/>
  <c r="J2407"/>
  <c r="I2406"/>
  <c r="H2405"/>
  <c r="D2405"/>
  <c r="J2401"/>
  <c r="I2400"/>
  <c r="H2399"/>
  <c r="D2399"/>
  <c r="J2394"/>
  <c r="I2393"/>
  <c r="H2392"/>
  <c r="D2392"/>
  <c r="J2386"/>
  <c r="I2385"/>
  <c r="H2384"/>
  <c r="D2384"/>
  <c r="J2377"/>
  <c r="I2376"/>
  <c r="H2375"/>
  <c r="D2375"/>
  <c r="J2367"/>
  <c r="I2366"/>
  <c r="H2365"/>
  <c r="D2365"/>
  <c r="J2358"/>
  <c r="I2357"/>
  <c r="H2356"/>
  <c r="D2356"/>
  <c r="J2347"/>
  <c r="I2346"/>
  <c r="H2345"/>
  <c r="D2345"/>
  <c r="J2336"/>
  <c r="I2335"/>
  <c r="H2334"/>
  <c r="D2334"/>
  <c r="J2325"/>
  <c r="I2324"/>
  <c r="H2323"/>
  <c r="D2323"/>
  <c r="J2315"/>
  <c r="I2314"/>
  <c r="H2313"/>
  <c r="D2313"/>
  <c r="J2306"/>
  <c r="I2305"/>
  <c r="H2304"/>
  <c r="D2304"/>
  <c r="J2296"/>
  <c r="I2295"/>
  <c r="H2294"/>
  <c r="D2294"/>
  <c r="J2286"/>
  <c r="I2285"/>
  <c r="H2284"/>
  <c r="D2284"/>
  <c r="J2274"/>
  <c r="I2273"/>
  <c r="H2272"/>
  <c r="D2272"/>
  <c r="J2262"/>
  <c r="I2261"/>
  <c r="H2260"/>
  <c r="D2260"/>
  <c r="J2250"/>
  <c r="I2249"/>
  <c r="H2248"/>
  <c r="D2248"/>
  <c r="J2237"/>
  <c r="I2236"/>
  <c r="H2235"/>
  <c r="D2235"/>
  <c r="J2225"/>
  <c r="I2224"/>
  <c r="H2223"/>
  <c r="D2223"/>
  <c r="J2213"/>
  <c r="I2212"/>
  <c r="H2211"/>
  <c r="D2211"/>
  <c r="J2201"/>
  <c r="I2200"/>
  <c r="H2199"/>
  <c r="D2199"/>
  <c r="J2189"/>
  <c r="I2188"/>
  <c r="H2187"/>
  <c r="D2187"/>
  <c r="J2177"/>
  <c r="I2176"/>
  <c r="H2175"/>
  <c r="D2175"/>
  <c r="J2169"/>
  <c r="I2168"/>
  <c r="H2167"/>
  <c r="D2167"/>
  <c r="J2159"/>
  <c r="I2158"/>
  <c r="H2157"/>
  <c r="D2157"/>
  <c r="J2143"/>
  <c r="I2142"/>
  <c r="H2141"/>
  <c r="D2141"/>
  <c r="J2136"/>
  <c r="I2135"/>
  <c r="H2134"/>
  <c r="D2134"/>
  <c r="J2129"/>
  <c r="I2128"/>
  <c r="H2127"/>
  <c r="D2127"/>
  <c r="J2122"/>
  <c r="I2121"/>
  <c r="H2120"/>
  <c r="D2120"/>
  <c r="J2110"/>
  <c r="I2109"/>
  <c r="H2108"/>
  <c r="D2108"/>
  <c r="J2097"/>
  <c r="I2096"/>
  <c r="H2095"/>
  <c r="D2095"/>
  <c r="J2084"/>
  <c r="I2083"/>
  <c r="H2082"/>
  <c r="D2082"/>
  <c r="J2071"/>
  <c r="I2070"/>
  <c r="H2069"/>
  <c r="D2069"/>
  <c r="J2058"/>
  <c r="I2057"/>
  <c r="H2056"/>
  <c r="D2056"/>
  <c r="J2051"/>
  <c r="I2050"/>
  <c r="H2049"/>
  <c r="D2049"/>
  <c r="J2043"/>
  <c r="I2042"/>
  <c r="H2041"/>
  <c r="D2041"/>
  <c r="J2031"/>
  <c r="I2030"/>
  <c r="H2029"/>
  <c r="D2029"/>
  <c r="J2019"/>
  <c r="I2018"/>
  <c r="H2017"/>
  <c r="D2017"/>
  <c r="J2007"/>
  <c r="I2006"/>
  <c r="H2005"/>
  <c r="D2005"/>
  <c r="J1995"/>
  <c r="I1994"/>
  <c r="H1993"/>
  <c r="D1993"/>
  <c r="J1987"/>
  <c r="I1986"/>
  <c r="H1985"/>
  <c r="D1985"/>
  <c r="J1976"/>
  <c r="I1975"/>
  <c r="H1974"/>
  <c r="D1974"/>
  <c r="J1966"/>
  <c r="I1965"/>
  <c r="H1964"/>
  <c r="D1964"/>
  <c r="J1958"/>
  <c r="I1957"/>
  <c r="H1956"/>
  <c r="D1956"/>
  <c r="J1950"/>
  <c r="I1949"/>
  <c r="H1948"/>
  <c r="D1948"/>
  <c r="J1942"/>
  <c r="I1941"/>
  <c r="H1940"/>
  <c r="D1940"/>
  <c r="J1935"/>
  <c r="I1934"/>
  <c r="H1933"/>
  <c r="D1933"/>
  <c r="J1924"/>
  <c r="I1923"/>
  <c r="H1922"/>
  <c r="D1922"/>
  <c r="J1913"/>
  <c r="I1912"/>
  <c r="H1911"/>
  <c r="D1911"/>
  <c r="J1903"/>
  <c r="I1902"/>
  <c r="H1901"/>
  <c r="D1901"/>
  <c r="J1893"/>
  <c r="I1892"/>
  <c r="H1891"/>
  <c r="D1891"/>
  <c r="J1880"/>
  <c r="I1879"/>
  <c r="H1878"/>
  <c r="D1878"/>
  <c r="J1867"/>
  <c r="I1866"/>
  <c r="H1865"/>
  <c r="D1865"/>
  <c r="J1854"/>
  <c r="I1853"/>
  <c r="H1852"/>
  <c r="D1852"/>
  <c r="J1845"/>
  <c r="I1844"/>
  <c r="H1843"/>
  <c r="D1843"/>
  <c r="J1836"/>
  <c r="I1835"/>
  <c r="H1834"/>
  <c r="D1834"/>
  <c r="J1825"/>
  <c r="I1824"/>
  <c r="H1823"/>
  <c r="D1823"/>
  <c r="J1817"/>
  <c r="I1816"/>
  <c r="H1815"/>
  <c r="D1815"/>
  <c r="J1808"/>
  <c r="I1807"/>
  <c r="H1806"/>
  <c r="D1806"/>
  <c r="J1800"/>
  <c r="I1799"/>
  <c r="H1798"/>
  <c r="D1798"/>
  <c r="J1790"/>
  <c r="I1789"/>
  <c r="H1788"/>
  <c r="D1788"/>
  <c r="J1780"/>
  <c r="I1779"/>
  <c r="H1778"/>
  <c r="D1778"/>
  <c r="J1774"/>
  <c r="I1773"/>
  <c r="H1772"/>
  <c r="D1772"/>
  <c r="J1768"/>
  <c r="I1767"/>
  <c r="H1766"/>
  <c r="D1766"/>
  <c r="J1762"/>
  <c r="I1761"/>
  <c r="H1760"/>
  <c r="D1760"/>
  <c r="J1752"/>
  <c r="I1751"/>
  <c r="H1750"/>
  <c r="D1750"/>
  <c r="J1743"/>
  <c r="I1742"/>
  <c r="H1741"/>
  <c r="D1741"/>
  <c r="J1734"/>
  <c r="I1733"/>
  <c r="H1732"/>
  <c r="D1732"/>
  <c r="J1725"/>
  <c r="I1724"/>
  <c r="H1723"/>
  <c r="D1723"/>
  <c r="J1716"/>
  <c r="I1715"/>
  <c r="H1714"/>
  <c r="D1714"/>
  <c r="J1705"/>
  <c r="I1704"/>
  <c r="H1703"/>
  <c r="D1703"/>
  <c r="J1694"/>
  <c r="I1693"/>
  <c r="H1692"/>
  <c r="D1692"/>
  <c r="J1684"/>
  <c r="I1683"/>
  <c r="H1682"/>
  <c r="D1682"/>
  <c r="J1675"/>
  <c r="I1674"/>
  <c r="H1673"/>
  <c r="D1673"/>
  <c r="J1666"/>
  <c r="I1665"/>
  <c r="H1664"/>
  <c r="D1664"/>
  <c r="J1657"/>
  <c r="I1656"/>
  <c r="H1655"/>
  <c r="D1655"/>
  <c r="J1648"/>
  <c r="I1647"/>
  <c r="H1646"/>
  <c r="D1646"/>
  <c r="J1638"/>
  <c r="I1637"/>
  <c r="H1636"/>
  <c r="D1636"/>
  <c r="J1628"/>
  <c r="I1627"/>
  <c r="H1626"/>
  <c r="D1626"/>
  <c r="J1618"/>
  <c r="I1617"/>
  <c r="H1616"/>
  <c r="D1616"/>
  <c r="J1608"/>
  <c r="I1607"/>
  <c r="H1606"/>
  <c r="D1606"/>
  <c r="J1598"/>
  <c r="I1597"/>
  <c r="H1596"/>
  <c r="D1596"/>
  <c r="J1588"/>
  <c r="I1587"/>
  <c r="H1586"/>
  <c r="D1586"/>
  <c r="J1578"/>
  <c r="I1577"/>
  <c r="H1576"/>
  <c r="D1576"/>
  <c r="J1568"/>
  <c r="I1567"/>
  <c r="H1566"/>
  <c r="D1566"/>
  <c r="J1558"/>
  <c r="I1557"/>
  <c r="H1556"/>
  <c r="D1556"/>
  <c r="J1547"/>
  <c r="I1546"/>
  <c r="H1545"/>
  <c r="D1545"/>
  <c r="J1536"/>
  <c r="I1535"/>
  <c r="H1534"/>
  <c r="D1534"/>
  <c r="J1527"/>
  <c r="I1526"/>
  <c r="H1525"/>
  <c r="D1525"/>
  <c r="J1515"/>
  <c r="I1514"/>
  <c r="H1513"/>
  <c r="D1513"/>
  <c r="J1503"/>
  <c r="I1502"/>
  <c r="H1501"/>
  <c r="D1501"/>
  <c r="J1491"/>
  <c r="I1490"/>
  <c r="H1489"/>
  <c r="D1489"/>
  <c r="J1479"/>
  <c r="I1478"/>
  <c r="H1477"/>
  <c r="D1477"/>
  <c r="J1467"/>
  <c r="I1466"/>
  <c r="H1465"/>
  <c r="D1465"/>
  <c r="J1455"/>
  <c r="I1454"/>
  <c r="H1453"/>
  <c r="D1453"/>
  <c r="J1443"/>
  <c r="I1443"/>
  <c r="H1443"/>
  <c r="J1440"/>
  <c r="I1439"/>
  <c r="H1438"/>
  <c r="D1438"/>
  <c r="J1432"/>
  <c r="I1431"/>
  <c r="H1430"/>
  <c r="D1430"/>
  <c r="J1424"/>
  <c r="I1423"/>
  <c r="H1422"/>
  <c r="D1422"/>
  <c r="J1416"/>
  <c r="I1415"/>
  <c r="H1414"/>
  <c r="D1414"/>
  <c r="J1408"/>
  <c r="I1407"/>
  <c r="H1406"/>
  <c r="D1406"/>
  <c r="J1401"/>
  <c r="I1400"/>
  <c r="H1399"/>
  <c r="D1399"/>
  <c r="J1394"/>
  <c r="I1393"/>
  <c r="H1392"/>
  <c r="D1392"/>
  <c r="J1387"/>
  <c r="I1386"/>
  <c r="H1385"/>
  <c r="D1385"/>
  <c r="J1380"/>
  <c r="I1379"/>
  <c r="H1378"/>
  <c r="D1378"/>
  <c r="J1373"/>
  <c r="I1372"/>
  <c r="H1371"/>
  <c r="D1371"/>
  <c r="J1366"/>
  <c r="I1365"/>
  <c r="H1364"/>
  <c r="D1364"/>
  <c r="J1358"/>
  <c r="I1357"/>
  <c r="H1356"/>
  <c r="D1356"/>
  <c r="J1350"/>
  <c r="I1349"/>
  <c r="H1348"/>
  <c r="D1348"/>
  <c r="J1343"/>
  <c r="I1342"/>
  <c r="H1341"/>
  <c r="D1341"/>
  <c r="J1334"/>
  <c r="I1333"/>
  <c r="H1332"/>
  <c r="D1332"/>
  <c r="J1323"/>
  <c r="I1322"/>
  <c r="H1321"/>
  <c r="D1321"/>
  <c r="J1311"/>
  <c r="I1310"/>
  <c r="H1309"/>
  <c r="D1309"/>
  <c r="J1300"/>
  <c r="I1299"/>
  <c r="H1298"/>
  <c r="D1298"/>
  <c r="J1291"/>
  <c r="I1290"/>
  <c r="H1289"/>
  <c r="D1289"/>
  <c r="J1284"/>
  <c r="I1283"/>
  <c r="H1282"/>
  <c r="D1282"/>
  <c r="J1276"/>
  <c r="I1275"/>
  <c r="H1274"/>
  <c r="D1274"/>
  <c r="J1267"/>
  <c r="I1266"/>
  <c r="H1265"/>
  <c r="D1265"/>
  <c r="J1258"/>
  <c r="I1257"/>
  <c r="H1256"/>
  <c r="D1256"/>
  <c r="J1250"/>
  <c r="I1249"/>
  <c r="H1248"/>
  <c r="D1248"/>
  <c r="J1239"/>
  <c r="I1238"/>
  <c r="H1237"/>
  <c r="D1237"/>
  <c r="J1229"/>
  <c r="I1228"/>
  <c r="H1227"/>
  <c r="D1227"/>
  <c r="J1215"/>
  <c r="I1214"/>
  <c r="H1213"/>
  <c r="D1213"/>
  <c r="J1203"/>
  <c r="I1202"/>
  <c r="H1201"/>
  <c r="D1201"/>
  <c r="J1196"/>
  <c r="I1195"/>
  <c r="H1194"/>
  <c r="D1194"/>
  <c r="J1188"/>
  <c r="I1187"/>
  <c r="H1186"/>
  <c r="D1186"/>
  <c r="J1181"/>
  <c r="I1180"/>
  <c r="H1179"/>
  <c r="D1179"/>
  <c r="J1175"/>
  <c r="I1174"/>
  <c r="H1173"/>
  <c r="D1173"/>
  <c r="J1169"/>
  <c r="I1168"/>
  <c r="H1167"/>
  <c r="D1167"/>
  <c r="J1162"/>
  <c r="I1161"/>
  <c r="H1160"/>
  <c r="D1160"/>
  <c r="J1154"/>
  <c r="I1153"/>
  <c r="H1152"/>
  <c r="D1152"/>
  <c r="J1145"/>
  <c r="I1144"/>
  <c r="H1143"/>
  <c r="D1143"/>
  <c r="J1136"/>
  <c r="I1135"/>
  <c r="H1134"/>
  <c r="D1134"/>
  <c r="J1127"/>
  <c r="I1126"/>
  <c r="H1125"/>
  <c r="D1125"/>
  <c r="J1119"/>
  <c r="I1118"/>
  <c r="H1117"/>
  <c r="D1117"/>
  <c r="J1111"/>
  <c r="I1110"/>
  <c r="H1109"/>
  <c r="D1109"/>
  <c r="J1102"/>
  <c r="I1101"/>
  <c r="H1100"/>
  <c r="D1100"/>
  <c r="J1093"/>
  <c r="I1092"/>
  <c r="H1091"/>
  <c r="D1091"/>
  <c r="J1085"/>
  <c r="I1084"/>
  <c r="H1083"/>
  <c r="D1083"/>
  <c r="J1075"/>
  <c r="I1074"/>
  <c r="H1073"/>
  <c r="D1073"/>
  <c r="J1066"/>
  <c r="I1065"/>
  <c r="H1064"/>
  <c r="D1064"/>
  <c r="J1057"/>
  <c r="I1056"/>
  <c r="H1055"/>
  <c r="D1055"/>
  <c r="J1047"/>
  <c r="I1046"/>
  <c r="H1045"/>
  <c r="D1045"/>
  <c r="J1035"/>
  <c r="I1034"/>
  <c r="H1033"/>
  <c r="D1033"/>
  <c r="J1026"/>
  <c r="I1025"/>
  <c r="H1024"/>
  <c r="D1024"/>
  <c r="J1017"/>
  <c r="I1016"/>
  <c r="H1015"/>
  <c r="D1015"/>
  <c r="J1010"/>
  <c r="I1009"/>
  <c r="H1008"/>
  <c r="D1008"/>
  <c r="J998"/>
  <c r="I997"/>
  <c r="H996"/>
  <c r="D996"/>
  <c r="J990"/>
  <c r="I989"/>
  <c r="H988"/>
  <c r="D988"/>
  <c r="J979"/>
  <c r="I978"/>
  <c r="H977"/>
  <c r="D977"/>
  <c r="J964"/>
  <c r="I963"/>
  <c r="H962"/>
  <c r="D962"/>
  <c r="J950"/>
  <c r="I949"/>
  <c r="H948"/>
  <c r="D948"/>
  <c r="J944"/>
  <c r="I943"/>
  <c r="H942"/>
  <c r="D942"/>
  <c r="J932"/>
  <c r="I931"/>
  <c r="H930"/>
  <c r="D930"/>
  <c r="J921"/>
  <c r="I920"/>
  <c r="H919"/>
  <c r="D919"/>
  <c r="J910"/>
  <c r="I909"/>
  <c r="H908"/>
  <c r="D908"/>
  <c r="J901"/>
  <c r="I900"/>
  <c r="H899"/>
  <c r="D899"/>
  <c r="J892"/>
  <c r="I891"/>
  <c r="H890"/>
  <c r="D890"/>
  <c r="J879"/>
  <c r="I878"/>
  <c r="H877"/>
  <c r="D877"/>
  <c r="J869"/>
  <c r="I868"/>
  <c r="H867"/>
  <c r="D867"/>
  <c r="J859"/>
  <c r="I858"/>
  <c r="H857"/>
  <c r="D857"/>
  <c r="J849"/>
  <c r="I848"/>
  <c r="H847"/>
  <c r="D847"/>
  <c r="J838"/>
  <c r="I837"/>
  <c r="H836"/>
  <c r="D836"/>
  <c r="J827"/>
  <c r="I826"/>
  <c r="H825"/>
  <c r="D825"/>
  <c r="J817"/>
  <c r="I816"/>
  <c r="H815"/>
  <c r="D815"/>
  <c r="J807"/>
  <c r="I806"/>
  <c r="H805"/>
  <c r="D805"/>
  <c r="J797"/>
  <c r="I796"/>
  <c r="H795"/>
  <c r="D795"/>
  <c r="J787"/>
  <c r="I786"/>
  <c r="H785"/>
  <c r="D785"/>
  <c r="J777"/>
  <c r="I776"/>
  <c r="H775"/>
  <c r="D775"/>
  <c r="J766"/>
  <c r="I765"/>
  <c r="H764"/>
  <c r="D764"/>
  <c r="J756"/>
  <c r="I755"/>
  <c r="H754"/>
  <c r="D754"/>
  <c r="J746"/>
  <c r="I745"/>
  <c r="H744"/>
  <c r="D744"/>
  <c r="J736"/>
  <c r="I735"/>
  <c r="H734"/>
  <c r="D734"/>
  <c r="J726"/>
  <c r="I725"/>
  <c r="H724"/>
  <c r="D724"/>
  <c r="J716"/>
  <c r="I715"/>
  <c r="H714"/>
  <c r="D714"/>
  <c r="J706"/>
  <c r="I705"/>
  <c r="H704"/>
  <c r="D704"/>
  <c r="J696"/>
  <c r="I695"/>
  <c r="H694"/>
  <c r="D694"/>
  <c r="J684"/>
  <c r="I683"/>
  <c r="H682"/>
  <c r="D682"/>
  <c r="J672"/>
  <c r="I671"/>
  <c r="H670"/>
  <c r="D670"/>
  <c r="J660"/>
  <c r="I659"/>
  <c r="H658"/>
  <c r="D658"/>
  <c r="J648"/>
  <c r="I647"/>
  <c r="H646"/>
  <c r="D646"/>
  <c r="J636"/>
  <c r="I635"/>
  <c r="H634"/>
  <c r="D634"/>
  <c r="J624"/>
  <c r="I623"/>
  <c r="H622"/>
  <c r="D622"/>
  <c r="J612"/>
  <c r="I611"/>
  <c r="H610"/>
  <c r="D610"/>
  <c r="J600"/>
  <c r="I599"/>
  <c r="H598"/>
  <c r="D598"/>
  <c r="J588"/>
  <c r="I587"/>
  <c r="H586"/>
  <c r="D586"/>
  <c r="J576"/>
  <c r="I575"/>
  <c r="H574"/>
  <c r="D574"/>
  <c r="J564"/>
  <c r="I564"/>
  <c r="H564"/>
  <c r="J561"/>
  <c r="I560"/>
  <c r="H559"/>
  <c r="D559"/>
  <c r="J553"/>
  <c r="I552"/>
  <c r="H551"/>
  <c r="D551"/>
  <c r="J545"/>
  <c r="I544"/>
  <c r="H543"/>
  <c r="D543"/>
  <c r="J537"/>
  <c r="I536"/>
  <c r="H535"/>
  <c r="D535"/>
  <c r="J529"/>
  <c r="I528"/>
  <c r="H527"/>
  <c r="D527"/>
  <c r="J521"/>
  <c r="I520"/>
  <c r="H519"/>
  <c r="D519"/>
  <c r="J514"/>
  <c r="I513"/>
  <c r="H512"/>
  <c r="D512"/>
  <c r="J507"/>
  <c r="I506"/>
  <c r="H505"/>
  <c r="D505"/>
  <c r="J500"/>
  <c r="I499"/>
  <c r="H498"/>
  <c r="D498"/>
  <c r="J494"/>
  <c r="I493"/>
  <c r="H492"/>
  <c r="D492"/>
  <c r="J487"/>
  <c r="I486"/>
  <c r="H485"/>
  <c r="D485"/>
  <c r="J480"/>
  <c r="I479"/>
  <c r="H478"/>
  <c r="D478"/>
  <c r="J471"/>
  <c r="I470"/>
  <c r="H469"/>
  <c r="D469"/>
  <c r="J462"/>
  <c r="I461"/>
  <c r="H460"/>
  <c r="D460"/>
  <c r="J452"/>
  <c r="I451"/>
  <c r="H450"/>
  <c r="D450"/>
  <c r="J444"/>
  <c r="I443"/>
  <c r="H442"/>
  <c r="D442"/>
  <c r="J436"/>
  <c r="I435"/>
  <c r="H434"/>
  <c r="D434"/>
  <c r="J428"/>
  <c r="I427"/>
  <c r="H426"/>
  <c r="D426"/>
  <c r="J421"/>
  <c r="I420"/>
  <c r="H419"/>
  <c r="D419"/>
  <c r="J414"/>
  <c r="I413"/>
  <c r="H412"/>
  <c r="D412"/>
  <c r="J406"/>
  <c r="I405"/>
  <c r="H404"/>
  <c r="D404"/>
  <c r="J400"/>
  <c r="I399"/>
  <c r="H398"/>
  <c r="D398"/>
  <c r="J388"/>
  <c r="I387"/>
  <c r="H386"/>
  <c r="D386"/>
  <c r="J375"/>
  <c r="I374"/>
  <c r="H373"/>
  <c r="D373"/>
  <c r="J364"/>
  <c r="I363"/>
  <c r="H362"/>
  <c r="D362"/>
  <c r="J354"/>
  <c r="I353"/>
  <c r="H352"/>
  <c r="D352"/>
  <c r="J345"/>
  <c r="I344"/>
  <c r="H343"/>
  <c r="D343"/>
  <c r="J333"/>
  <c r="I332"/>
  <c r="H331"/>
  <c r="D331"/>
  <c r="J322"/>
  <c r="I321"/>
  <c r="H320"/>
  <c r="D320"/>
  <c r="J311"/>
  <c r="I310"/>
  <c r="H309"/>
  <c r="D309"/>
  <c r="J300"/>
  <c r="I299"/>
  <c r="H298"/>
  <c r="D298"/>
  <c r="J291"/>
  <c r="I290"/>
  <c r="H289"/>
  <c r="D289"/>
  <c r="J283"/>
  <c r="I282"/>
  <c r="H281"/>
  <c r="D281"/>
  <c r="J275"/>
  <c r="I274"/>
  <c r="H273"/>
  <c r="D273"/>
  <c r="J266"/>
  <c r="I265"/>
  <c r="H264"/>
  <c r="D264"/>
  <c r="J257"/>
  <c r="I256"/>
  <c r="H255"/>
  <c r="D255"/>
  <c r="J248"/>
  <c r="I248"/>
  <c r="H248"/>
  <c r="J245"/>
  <c r="I244"/>
  <c r="H243"/>
  <c r="D243"/>
  <c r="J239"/>
  <c r="I238"/>
  <c r="H237"/>
  <c r="D237"/>
  <c r="J233"/>
  <c r="I232"/>
  <c r="H231"/>
  <c r="D231"/>
  <c r="J227"/>
  <c r="I226"/>
  <c r="H225"/>
  <c r="D225"/>
  <c r="J220"/>
  <c r="I219"/>
  <c r="H218"/>
  <c r="D218"/>
  <c r="J213"/>
  <c r="I212"/>
  <c r="H211"/>
  <c r="D211"/>
  <c r="J204"/>
  <c r="I203"/>
  <c r="H202"/>
  <c r="D202"/>
  <c r="J195"/>
  <c r="I194"/>
  <c r="H193"/>
  <c r="D193"/>
  <c r="J186"/>
  <c r="I185"/>
  <c r="H184"/>
  <c r="D184"/>
  <c r="J177"/>
  <c r="I176"/>
  <c r="H175"/>
  <c r="D175"/>
  <c r="J167"/>
  <c r="I166"/>
  <c r="H165"/>
  <c r="D165"/>
  <c r="J160"/>
  <c r="I159"/>
  <c r="H158"/>
  <c r="D158"/>
  <c r="J146"/>
  <c r="I145"/>
  <c r="H144"/>
  <c r="D144"/>
  <c r="J139"/>
  <c r="I138"/>
  <c r="H137"/>
  <c r="D137"/>
  <c r="J130"/>
  <c r="I129"/>
  <c r="H128"/>
  <c r="D128"/>
  <c r="J121"/>
  <c r="I120"/>
  <c r="H119"/>
  <c r="D119"/>
  <c r="J111"/>
  <c r="I110"/>
  <c r="H109"/>
  <c r="D109"/>
  <c r="J103"/>
  <c r="I102"/>
  <c r="H101"/>
  <c r="D101"/>
  <c r="J91"/>
  <c r="I90"/>
  <c r="H89"/>
  <c r="D89"/>
  <c r="J82"/>
  <c r="I81"/>
  <c r="H80"/>
  <c r="D80"/>
  <c r="J72"/>
  <c r="I71"/>
  <c r="H70"/>
  <c r="D70"/>
  <c r="J62"/>
  <c r="I61"/>
  <c r="H60"/>
  <c r="D60"/>
  <c r="J54"/>
  <c r="I53"/>
  <c r="H52"/>
  <c r="D52"/>
  <c r="J45"/>
  <c r="I44"/>
  <c r="H43"/>
  <c r="D43"/>
  <c r="J36"/>
  <c r="I35"/>
  <c r="H34"/>
  <c r="D34"/>
  <c r="J27"/>
  <c r="I26"/>
  <c r="H25"/>
  <c r="D25"/>
  <c r="J17"/>
  <c r="I16"/>
  <c r="H15"/>
  <c r="D15"/>
</calcChain>
</file>

<file path=xl/sharedStrings.xml><?xml version="1.0" encoding="utf-8"?>
<sst xmlns="http://schemas.openxmlformats.org/spreadsheetml/2006/main" count="2941" uniqueCount="1102">
  <si>
    <t>Verzió:</t>
  </si>
  <si>
    <t>KONTROLL_HUNKALK_V11</t>
  </si>
  <si>
    <t>A fájl neve:</t>
  </si>
  <si>
    <t>A munka neve:</t>
  </si>
  <si>
    <t>Munkásszálló-Füzesgyarmat</t>
  </si>
  <si>
    <t>Készítette:</t>
  </si>
  <si>
    <t>Készítés ideje:</t>
  </si>
  <si>
    <t>Tételszámok</t>
  </si>
  <si>
    <t>Tételszövegek</t>
  </si>
  <si>
    <t>Mennyiség</t>
  </si>
  <si>
    <t>Mértékegység</t>
  </si>
  <si>
    <t>Egységárak</t>
  </si>
  <si>
    <t>Anyagár</t>
  </si>
  <si>
    <t>Munkadíj</t>
  </si>
  <si>
    <t>Gépköltség</t>
  </si>
  <si>
    <t>Külső közmű munkák</t>
  </si>
  <si>
    <t>Műanyag nyomócső földárokba szerelve,</t>
  </si>
  <si>
    <t>földmunka költsége nélkül, hegesztett kötésekkel,</t>
  </si>
  <si>
    <t>PIPELIFE gyártmányú, PE víznyomócső, PE 80 anyagú, MSz EN 12201</t>
  </si>
  <si>
    <t>SDR 11, PN 12,5 bar</t>
  </si>
  <si>
    <t>90 x 8,2 mm 80VSDR11090EN100K</t>
  </si>
  <si>
    <t>54-331-010-090-02-31621</t>
  </si>
  <si>
    <t>m</t>
  </si>
  <si>
    <t>A.:</t>
  </si>
  <si>
    <t>D.:</t>
  </si>
  <si>
    <t>G.:</t>
  </si>
  <si>
    <t>Műanyag nyomócső idomai földárokba szerelve,</t>
  </si>
  <si>
    <t xml:space="preserve">PIPELIFE gyártmányú, PE karimás T-idom 90°-os, PE 80 vagy 100 anyagú, </t>
  </si>
  <si>
    <t>simavégű,</t>
  </si>
  <si>
    <t>SDR 11, szűkitett kivitelben</t>
  </si>
  <si>
    <t>átm. 100- 80 mm</t>
  </si>
  <si>
    <t>54-336-011-108-02-42520</t>
  </si>
  <si>
    <t>db</t>
  </si>
  <si>
    <t>PIPELIFE gyártmányú, PE összekötő idom, PE 80 vagy 100 anyagú,</t>
  </si>
  <si>
    <t>SDR 11</t>
  </si>
  <si>
    <t>átm. 100 mm</t>
  </si>
  <si>
    <t>54-336-011-100-02-42810</t>
  </si>
  <si>
    <t>PIPELIFE gyártmányú, PE peremes toldat, PE 80 vagy 100 anyagú,</t>
  </si>
  <si>
    <t>átm. 80/90 mm</t>
  </si>
  <si>
    <t>54-336-010-090-02-42810</t>
  </si>
  <si>
    <t>PIPELIFE gyártmányú, PE könyökidom, PE 80 vagy 100 anyagú, simavégű,</t>
  </si>
  <si>
    <t>SDR 11, 90°-os</t>
  </si>
  <si>
    <t>átm. 90 mm PEKO090-90FSDR11</t>
  </si>
  <si>
    <t>54-336-010-090-02-42180</t>
  </si>
  <si>
    <t>PIPELIFE gyártmányú, PE tokos acél-összekötőidom</t>
  </si>
  <si>
    <t>átm. 90 x 3" TPEMGA90X3"/100</t>
  </si>
  <si>
    <t>54-336-010-099-02-80300</t>
  </si>
  <si>
    <t>VÉDŐCSŐNEK SZERELVE</t>
  </si>
  <si>
    <t>125 x11,4 mm 80VSDR11125EN12K</t>
  </si>
  <si>
    <t>54-331-012-110-02-31621</t>
  </si>
  <si>
    <t>Előregyártott beton anyagú vízmérőakna elhelyezése, az elemek</t>
  </si>
  <si>
    <t>illesztéséhez 8 db 80x50 mm méretű rúdvassal, aknatestben</t>
  </si>
  <si>
    <t>elhelyezett hágcsókkal, mázolva, aknatetővel, aknatesttel,</t>
  </si>
  <si>
    <t>alaplemezzel, fém fedlappal,</t>
  </si>
  <si>
    <t>SZEBETON gyártmányú,</t>
  </si>
  <si>
    <t>53-480-001-001-35-17001</t>
  </si>
  <si>
    <t>Vízmérőhely készítése,</t>
  </si>
  <si>
    <t xml:space="preserve">2,40 m KPE P10 nyomásfokozatú csővel, 2 db FF idommal, 1 db szerelési </t>
  </si>
  <si>
    <t xml:space="preserve">közdarabbal, 2db MVV. DN 80 PN10 tolózárral, ellenkarimákkal, tömítésekkel, </t>
  </si>
  <si>
    <t>anyáscsavarokkal, 2 db DN80/90 karimával,</t>
  </si>
  <si>
    <t>DN80</t>
  </si>
  <si>
    <t>82-111-147-007-00-00005</t>
  </si>
  <si>
    <t>Kombinált vízmennyiségmérő,</t>
  </si>
  <si>
    <t>egy Woltman és egy többsugaras mérő összeépítve, a két</t>
  </si>
  <si>
    <t>mérő között áramlásfüggő automata átkapcsolással, karimás</t>
  </si>
  <si>
    <t>kivitelben, ellenkarinmákkal, tömítésekkel, anyáscsavarokkal,</t>
  </si>
  <si>
    <t>hitelesítve, víznyomóvezetékbe szerelve,</t>
  </si>
  <si>
    <t>Woltman WPV DN80/20 típusú,</t>
  </si>
  <si>
    <t>hidegvízre, 50°C-ig</t>
  </si>
  <si>
    <t>DN 80/20</t>
  </si>
  <si>
    <t>M-82-113-209-009-01-13142</t>
  </si>
  <si>
    <t>Utcai csatlakozóvezeték elzáró szerkezete szárhosszabbítóval,</t>
  </si>
  <si>
    <t>védőcsővel, 3/4-os nyomásmérővel, kupakkal, 2 db 20 x 20 cm-es</t>
  </si>
  <si>
    <t>G csapszekrénnyel, gömbcsappal, szigeteléssel, felszerelve</t>
  </si>
  <si>
    <t>DN 80</t>
  </si>
  <si>
    <t>54-407-007-002-11-85121</t>
  </si>
  <si>
    <t>Tokos lefolyóvezeték műanyagból,</t>
  </si>
  <si>
    <t>gumigyűrűs kötésekkel, szakaszos tömörségi próbával,</t>
  </si>
  <si>
    <t>földárokba szerelve, csőidomokkal és csőtartókkal együtt.</t>
  </si>
  <si>
    <t>Anyaga: PVC-KG</t>
  </si>
  <si>
    <t>PIPELIFE típusú,</t>
  </si>
  <si>
    <t>átm. 160 x 4,0 mm KGEM160/1M-S</t>
  </si>
  <si>
    <t>81-241-112-160-01-92011</t>
  </si>
  <si>
    <t>Műanyag akna építése gumigyűrűs toktömítéssel,</t>
  </si>
  <si>
    <t xml:space="preserve">PIPELIFE KGAHR típusú, átfolyó komplett tisztítónyílás, KG-PVC anyagú, </t>
  </si>
  <si>
    <t>öntöttvas fedlappal. Terhelhetőség: 5 t,</t>
  </si>
  <si>
    <t>átfolyás: 160/160 mm, tisztítónyílás mérete: átm. 315 mm</t>
  </si>
  <si>
    <t>16/31/16/12 magasság H: 1200 mm</t>
  </si>
  <si>
    <t>53-485-001-162-02-33320</t>
  </si>
  <si>
    <t>Műanyag akna építése gumigyűrűs kötéssel,</t>
  </si>
  <si>
    <t xml:space="preserve">WAVIN KGA típusú, </t>
  </si>
  <si>
    <t>D400</t>
  </si>
  <si>
    <t>53-435-012-850-03-33171</t>
  </si>
  <si>
    <t>Átemelő telep - aknaszivattyú állomás,</t>
  </si>
  <si>
    <t>szennyezett víz illetve szenyvíz beltéri vízelvezetésére és</t>
  </si>
  <si>
    <t>átemelésére, nyomás alatti elvezetésre mélygarázsokból,</t>
  </si>
  <si>
    <t>vendéglőkből, ipari épületekből, kempingekből, komplett rendszer</t>
  </si>
  <si>
    <t>szivattyúval és az összes vezérlőegységgel, menetes</t>
  </si>
  <si>
    <t>csatlakozással, külön tételben kiírt csatlakozó csavarzattal,</t>
  </si>
  <si>
    <t>felszerelve,</t>
  </si>
  <si>
    <t>WILO-DrainLift WS 50 típusú, DN 50 nyomócsonkkal,</t>
  </si>
  <si>
    <t>egyszivattyús kivitelben</t>
  </si>
  <si>
    <t>WS 50 D TP 65</t>
  </si>
  <si>
    <t>82-724-147-003-06-33721</t>
  </si>
  <si>
    <t>Nyomvonaljelző elhelyezése műanyagcsövek fölé 6 cm széles</t>
  </si>
  <si>
    <t>sárga fóliával</t>
  </si>
  <si>
    <t>PLASTOVINIL típusú,</t>
  </si>
  <si>
    <t>54-646-001-001-03-10041</t>
  </si>
  <si>
    <t>Munkaárok földkiemelése közművesített területen, kézi erővel,</t>
  </si>
  <si>
    <t>bármely konzisztenciájú, I-IV osztályú talajban, a kitermelt föld</t>
  </si>
  <si>
    <t>depóniába vagy járműre rakásával,</t>
  </si>
  <si>
    <t>dúcolás nélkül,</t>
  </si>
  <si>
    <t>2,0 m2 szelvényig</t>
  </si>
  <si>
    <t>III. osztályú talajban</t>
  </si>
  <si>
    <t>21-315-002-000-00-00000</t>
  </si>
  <si>
    <t>m3</t>
  </si>
  <si>
    <t>Munkaárok földkiemelése közmű nélküli területen, gépi erővel,</t>
  </si>
  <si>
    <t>kiegészítő kézi munkával, bármely konzisztenciájú I-IV. osztályú</t>
  </si>
  <si>
    <t>talajban, a kitermelt föld depóniába vagy járműre rakásával,</t>
  </si>
  <si>
    <t>dúcolás nélkül</t>
  </si>
  <si>
    <t>3,0 m2 szelvényig</t>
  </si>
  <si>
    <t>21-315-031-000-00-00000</t>
  </si>
  <si>
    <t>Földvisszatöltés munkagödörbe, vagy munkaárokba, tömörítés</t>
  </si>
  <si>
    <t>nélkül, réteges elterítéssel, I-IV osztályú talajban,</t>
  </si>
  <si>
    <t>kézi erővel, az anyag súlypontja karoláson belül,</t>
  </si>
  <si>
    <t>a vezeték felett és mellett</t>
  </si>
  <si>
    <t>50 cm vastagságig</t>
  </si>
  <si>
    <t>21-319-001-000-00-00000</t>
  </si>
  <si>
    <t>a vezetéket környező</t>
  </si>
  <si>
    <t>50 cm-en túli szelvényrészben</t>
  </si>
  <si>
    <t>21-319-002-000-00-00000</t>
  </si>
  <si>
    <t>gépi erővel, az anyag súlypontja 10,0 m-en belül,</t>
  </si>
  <si>
    <t>a vezetéket, műtárgyat környező</t>
  </si>
  <si>
    <t>21-319-003-000-00-00000</t>
  </si>
  <si>
    <t>Döngölés kézi erővel,</t>
  </si>
  <si>
    <t>száraz földnedves</t>
  </si>
  <si>
    <t>21-819-002-000-00-00000</t>
  </si>
  <si>
    <t>Tömörítés bármely tömörítési osztályban, gépi erővel,</t>
  </si>
  <si>
    <t>kis felületen</t>
  </si>
  <si>
    <t>95% tömörségi fokra</t>
  </si>
  <si>
    <t>21-810-006-000-00-00000</t>
  </si>
  <si>
    <t>Vízzárósági vizsgálat</t>
  </si>
  <si>
    <t>30 cm csat. belméretig</t>
  </si>
  <si>
    <t>53-810-030-001-01-90010</t>
  </si>
  <si>
    <t>Fűtési és vízvezetékek szakaszos és hálózati nyomáspróbája</t>
  </si>
  <si>
    <t>- 200 mm k. átmérőig</t>
  </si>
  <si>
    <t>54-711-013-001-01-90010</t>
  </si>
  <si>
    <t>Csővezetékek fertőtlenítése</t>
  </si>
  <si>
    <t>54-721-013-001-01-90010</t>
  </si>
  <si>
    <t>Gáz szerelés</t>
  </si>
  <si>
    <t>Műanyag nyomócső földárokba szerelve, földmunka költsége</t>
  </si>
  <si>
    <t>nélkül, hegesztett kötésekkel,</t>
  </si>
  <si>
    <t>PIPELIFE gyártmányú, PE gáznyomócső, PE 100 anyagú, MSz EN 1555</t>
  </si>
  <si>
    <t>SDR 11 MOP=10 bar</t>
  </si>
  <si>
    <t>32 x 3,0 mm PE100G032X3EN200S</t>
  </si>
  <si>
    <t>54-331-005-040-02-31632</t>
  </si>
  <si>
    <t>63 x 5,8 mm 100GSDR11063EN200S</t>
  </si>
  <si>
    <t>54-331-008-070-02-31632</t>
  </si>
  <si>
    <t>PIPELIFE gyártmányú, PE tokos könyökidom,</t>
  </si>
  <si>
    <t>90°-os</t>
  </si>
  <si>
    <t>átm. 63 mm TPEW063</t>
  </si>
  <si>
    <t>54-336-008-070-02-80180</t>
  </si>
  <si>
    <t>D32/R1"</t>
  </si>
  <si>
    <t>54-496-004-032-02-10401</t>
  </si>
  <si>
    <t>D63/R/ 2"</t>
  </si>
  <si>
    <t>54-496-007-063-02-10401</t>
  </si>
  <si>
    <t>Védőcső beépítése KPE-acél összekötőkhöz,</t>
  </si>
  <si>
    <t xml:space="preserve">Anyagminőség: MSZ EN 10025: 98 - DIN EN 10025 KPE vezeték: D 90 </t>
  </si>
  <si>
    <t>Tartozék: dréncső és a falra szereléshez csőbilincs</t>
  </si>
  <si>
    <t>GÁZGÉP VCS típusú, védőcső D 90</t>
  </si>
  <si>
    <t>D90</t>
  </si>
  <si>
    <t>54-496-112-063-02-10503</t>
  </si>
  <si>
    <t>Varratnélküli normál falú fekete acélcsőből készült gázvezeték,</t>
  </si>
  <si>
    <t>hegesztett kötésekkel, szakaszos tömörségi próbával.</t>
  </si>
  <si>
    <t>Anyagminőség: MSZ EN 10255: 2005 St. 37,0</t>
  </si>
  <si>
    <t>(MSZ 120-2: 1982 A 37),</t>
  </si>
  <si>
    <t>szabadon szerelve,</t>
  </si>
  <si>
    <t>gázcsőbilinccsel</t>
  </si>
  <si>
    <t>3/4"</t>
  </si>
  <si>
    <t>81-311-103-003-01-11101</t>
  </si>
  <si>
    <t>1"</t>
  </si>
  <si>
    <t>81-311-104-004-01-11101</t>
  </si>
  <si>
    <t>2"</t>
  </si>
  <si>
    <t>81-311-107-007-01-11101</t>
  </si>
  <si>
    <t>Gázmérőcsatlakozás készítése,</t>
  </si>
  <si>
    <t>a Gázművek előirása szerint,</t>
  </si>
  <si>
    <t>a szükséges idomdarabokkal, fenéklemezekkel,</t>
  </si>
  <si>
    <t>megerősítésekkel, tartószerkezetekkel,</t>
  </si>
  <si>
    <t>MVV. UNIBALL 23951/B típusú, menetes gömbcsapokkal</t>
  </si>
  <si>
    <t>G-16 gázmérővel, VF-25 gáznyomásszabályzóval</t>
  </si>
  <si>
    <t>védőszekrényben</t>
  </si>
  <si>
    <t>1 1/2" DN 40</t>
  </si>
  <si>
    <t>82-112-116-006-00-00002</t>
  </si>
  <si>
    <t>Golyóscsap, teljes átömlésű,</t>
  </si>
  <si>
    <t>sárgarézből, nikkelezett kivitelben, felszerelve,</t>
  </si>
  <si>
    <t>EFFEBI-Venus típusú, gázra - PN 10, 60°C-ig</t>
  </si>
  <si>
    <t>1022 fogantyúval, egyenes kivitelben, külső-belső menetes</t>
  </si>
  <si>
    <t>82-121-203-003-34-37123</t>
  </si>
  <si>
    <t>1001 kézikarral, egyenes kivitelben, belső-belső menetes</t>
  </si>
  <si>
    <t>M-82-121-207-007-34-37122</t>
  </si>
  <si>
    <t>Gázvezetéki flexicső,</t>
  </si>
  <si>
    <t>gázüzemű berendezési tárgyak bekötéséhez,</t>
  </si>
  <si>
    <t>rozsdamentes védőbevonattal, sárgaréz</t>
  </si>
  <si>
    <t>krómozott csatlakozó idomokkal, felszerelve,</t>
  </si>
  <si>
    <t>SICURFLEX típusú, átm. 13 mm, belső menetes - belső menetes csatlakozással,</t>
  </si>
  <si>
    <t>3/4" - 3/4"</t>
  </si>
  <si>
    <t>40 cm hosszúsággal</t>
  </si>
  <si>
    <t>82-252-323-006-49-45223</t>
  </si>
  <si>
    <t>Kondenzációs fali gázkazán, csak fűtésre,</t>
  </si>
  <si>
    <t>korrózióálló speciális alumínium öntvényből,</t>
  </si>
  <si>
    <t>elektromos gyújtással, ionizációs lángőrzéssel,</t>
  </si>
  <si>
    <t xml:space="preserve">előkeveréses gázégővel, </t>
  </si>
  <si>
    <t>keringtető szivattyúval, tübbfunkciós kijelzővel,</t>
  </si>
  <si>
    <t>felszerelve és bekötve</t>
  </si>
  <si>
    <t>(de az elektromos bekötés nélkül),</t>
  </si>
  <si>
    <t xml:space="preserve">ARISTON Genus Premium EVO HP típusú, </t>
  </si>
  <si>
    <t>94,0 kW telj.</t>
  </si>
  <si>
    <t>82-332-613-200-32-35101</t>
  </si>
  <si>
    <t>Gyűjtőkéményre való rákötés</t>
  </si>
  <si>
    <t>LEIER Multikeram LAS típusú</t>
  </si>
  <si>
    <t>LAS 110/150 PPs/Alu elemekkel:</t>
  </si>
  <si>
    <t>indító idom 1 db</t>
  </si>
  <si>
    <t>tisztító idom 1 db</t>
  </si>
  <si>
    <t>90° könyök idom 2 db</t>
  </si>
  <si>
    <t>0,5 m cső 2 db</t>
  </si>
  <si>
    <t>LAS 200</t>
  </si>
  <si>
    <t>K-00-000578</t>
  </si>
  <si>
    <t>klt</t>
  </si>
  <si>
    <t>Kiszellőző doboz</t>
  </si>
  <si>
    <t>K-00-000579</t>
  </si>
  <si>
    <t>Szellőző rács</t>
  </si>
  <si>
    <t>SIG Air Handling Hungary CL típusú,</t>
  </si>
  <si>
    <t>CL 100</t>
  </si>
  <si>
    <t>83-211-211-022-01-14121</t>
  </si>
  <si>
    <t>Áttörés helyreállítással, 0,10 m2/db méretig,</t>
  </si>
  <si>
    <t>felmenő téglafalban</t>
  </si>
  <si>
    <t>38 cm vastagságig</t>
  </si>
  <si>
    <t>33-630-002-025-40-10101</t>
  </si>
  <si>
    <t>tégla válaszfalban</t>
  </si>
  <si>
    <t>33-630-001-025-40-10101</t>
  </si>
  <si>
    <t>Alapmázolás a felület megtisztításával, portalanításával,</t>
  </si>
  <si>
    <t>cső és regisztercső felületén (DN 80-ig), függesztő és tartó szerkezeten, állványzaton,</t>
  </si>
  <si>
    <t>Supralux Koralkyd alapozófestékkel</t>
  </si>
  <si>
    <t>fehér</t>
  </si>
  <si>
    <t>47-424-002-001-05-12150</t>
  </si>
  <si>
    <t>Közbenső mázolás a felület megtisztításával, portalanításával,</t>
  </si>
  <si>
    <t>Supralux Astralin zománcfestékkel</t>
  </si>
  <si>
    <t>sárga</t>
  </si>
  <si>
    <t>47-444-002-009-05-12510</t>
  </si>
  <si>
    <t>Átvonó fedőmázolás a felület megtisztításával, portalanításával,</t>
  </si>
  <si>
    <t>cső és regisztercső felületén (DN 80-ig), függesztőn és tartóvason, sormosdó állványzaton,</t>
  </si>
  <si>
    <t>47-464-002-009-05-12510</t>
  </si>
  <si>
    <t>Gázvezetékek szakaszos és hálózati tömörségi és nyomáspróbája</t>
  </si>
  <si>
    <t>DN 50 - 100 között</t>
  </si>
  <si>
    <t>54-701-010-042-00-00000</t>
  </si>
  <si>
    <t>Gázszerelési munkák próbái,</t>
  </si>
  <si>
    <t>gázvezetéki rendszer szilárdsági nyomáspróbája</t>
  </si>
  <si>
    <t>82-999-311-001-00-00000</t>
  </si>
  <si>
    <t>óra</t>
  </si>
  <si>
    <t>gázvezetéki rendszer hatósági szilárdsági nyomáspróbája</t>
  </si>
  <si>
    <t>82-999-311-002-00-00000</t>
  </si>
  <si>
    <t>gázvezetéki rendszer hatósági tömörségi nyomáspróbája</t>
  </si>
  <si>
    <t>82-999-311-003-00-00000</t>
  </si>
  <si>
    <t>Gázszerelési munkák átadás-átvételi eljárásával</t>
  </si>
  <si>
    <t>kapcsolatos költségek,</t>
  </si>
  <si>
    <t>átadási dokumentáció készítése</t>
  </si>
  <si>
    <t>82-999-321-001-00-00000</t>
  </si>
  <si>
    <t>átadási eljárás lefolytatása</t>
  </si>
  <si>
    <t>82-999-321-002-00-00000</t>
  </si>
  <si>
    <t>kezelési utasítás készítése</t>
  </si>
  <si>
    <t>82-999-321-003-00-00000</t>
  </si>
  <si>
    <t>kezelésre vonatkozó kioktatás</t>
  </si>
  <si>
    <t>82-999-321-004-00-00000</t>
  </si>
  <si>
    <t>Szakvélemények, hatósági engedélyek beszerzésével</t>
  </si>
  <si>
    <t>kéményseprő szakvélemény</t>
  </si>
  <si>
    <t>82-999-331-001-00-00000</t>
  </si>
  <si>
    <t>Víz-szennyvíz szerelés</t>
  </si>
  <si>
    <t>Ötvözetlen, kívül horganyzott szénacél csővezeték, préskötéses</t>
  </si>
  <si>
    <t>csatlakozásokkal, zárt fűtési, hűtési és cirkulációs hálózat,</t>
  </si>
  <si>
    <t>száraz sűrített levegős csőhálózat és fűtőolaj hálózat kiépítésére,</t>
  </si>
  <si>
    <t>préskötéses idomokkal és tartószerkezettel,</t>
  </si>
  <si>
    <t>szabadon, horonyba, vagy padlócsatornába szerelve, szakaszos</t>
  </si>
  <si>
    <t>nyomáspróbával (a szerelőkőműves munkák nélkül),</t>
  </si>
  <si>
    <t>VIEGA Prestabo típusú,</t>
  </si>
  <si>
    <t>átm. 22,0 x 1,5 mm 29254</t>
  </si>
  <si>
    <t>81-431-002-022-11-11101</t>
  </si>
  <si>
    <t>átm. 28,0 x 1,5 mm 29255</t>
  </si>
  <si>
    <t>81-431-003-028-11-11101</t>
  </si>
  <si>
    <t>átm. 35,0 x 1,5 mm 29256</t>
  </si>
  <si>
    <t>81-431-004-035-11-11101</t>
  </si>
  <si>
    <t>átm. 54,0 x 1,5 mm 29258</t>
  </si>
  <si>
    <t>81-431-006-054-11-11101</t>
  </si>
  <si>
    <t>átm. 64,0 x 1,5 mm 29258</t>
  </si>
  <si>
    <t>81-431-006-064-11-11101</t>
  </si>
  <si>
    <t>átm. 88,9x 2,0 mm 29258</t>
  </si>
  <si>
    <t>81-431-006-089-11-11101</t>
  </si>
  <si>
    <t>Alumíniumbetétes ötrétegű, oxigéndiffúziómentes műanyag csővezeték,</t>
  </si>
  <si>
    <t>hideg-, melegvíz nyomóvezetéki, valamint központifűtési célokra,</t>
  </si>
  <si>
    <t>célszerszámmal szerelhető, préskötéses oldhatatlan kötéssel,</t>
  </si>
  <si>
    <t>szakaszos nyomáspróbával,</t>
  </si>
  <si>
    <t>szabadon szerelve, csőidomokkal és tartóbilincsekkel,</t>
  </si>
  <si>
    <t>WAVIN Future K1 típusú,</t>
  </si>
  <si>
    <t>tekercsben szállítva</t>
  </si>
  <si>
    <t>átm. 20 x 2,25 mm FFC20</t>
  </si>
  <si>
    <t>81-514-003-020-21-31015</t>
  </si>
  <si>
    <t>átm. 25 x 2,50 mm FFC25</t>
  </si>
  <si>
    <t>81-514-004-025-21-31015</t>
  </si>
  <si>
    <t>átm. 32 x 3,00 mm FFC32</t>
  </si>
  <si>
    <t>81-514-005-032-21-31015</t>
  </si>
  <si>
    <t>szálban szállítva, (ár kérésre a 0 Ft anyagköltségű tételeknél)</t>
  </si>
  <si>
    <t>átm. 40 x 4,00 mm FFCS40</t>
  </si>
  <si>
    <t>81-514-006-040-21-31025</t>
  </si>
  <si>
    <t>átm. 50 x 4,50 mm FFCS50</t>
  </si>
  <si>
    <t>81-514-007-050-21-31025</t>
  </si>
  <si>
    <t>Épületgépészeti és ipari csővezeték szigetelése szintetikus gumi,</t>
  </si>
  <si>
    <t>szintetikus kaucsuk, polietilén vagy poliuretán anyagú csőhéjjal,</t>
  </si>
  <si>
    <t>teljes felületen ragasztva,</t>
  </si>
  <si>
    <t>KAIFLEX ST típusú, csőhéj, anyaga: szintetikus kaucsuk, szaniter, légtechnikai, klima és hűtési csővezetékre,</t>
  </si>
  <si>
    <t>9 mm vastag</t>
  </si>
  <si>
    <t>22 mm átm. csővezetékre</t>
  </si>
  <si>
    <t>48-830-021-022-71-87020</t>
  </si>
  <si>
    <t>28 mm átm. csővezetékre</t>
  </si>
  <si>
    <t>48-830-021-028-71-87020</t>
  </si>
  <si>
    <t>35 mm átm. csővezetékre</t>
  </si>
  <si>
    <t>48-830-021-035-71-87020</t>
  </si>
  <si>
    <t>42 mm átm. csővezetékre</t>
  </si>
  <si>
    <t>48-830-022-042-71-87020</t>
  </si>
  <si>
    <t>54 mm átm. csővezetékre</t>
  </si>
  <si>
    <t>48-830-022-054-71-87020</t>
  </si>
  <si>
    <t>64 mm átm. csővezetékre</t>
  </si>
  <si>
    <t>48-830-022-064-71-87020</t>
  </si>
  <si>
    <t>89 mm átm. csővezetékre</t>
  </si>
  <si>
    <t>48-830-023-089-71-87020</t>
  </si>
  <si>
    <t xml:space="preserve">KAIFLEX ST típusú, csőhéj, anyaga: szintetikus kaucsuk, szaniter, légtechnikai, </t>
  </si>
  <si>
    <t>klima és hűtési csővezetékre,</t>
  </si>
  <si>
    <t>13 mm vastag</t>
  </si>
  <si>
    <t>48-830-021-022-71-87030</t>
  </si>
  <si>
    <t>48-830-021-028-71-87030</t>
  </si>
  <si>
    <t>48-830-021-035-71-87030</t>
  </si>
  <si>
    <t>48-830-022-042-71-87030</t>
  </si>
  <si>
    <t>48-830-022-054-71-87030</t>
  </si>
  <si>
    <t>Műanyag nyomócsővezeték,</t>
  </si>
  <si>
    <t>ragasztott kötésekkel, szakaszos nyomáspróbával.</t>
  </si>
  <si>
    <t>Anyaga: PVC, MSZ 8000-5: 1982</t>
  </si>
  <si>
    <t>szabadon szerelve, tartószerkezettel, műanyag idomokkal</t>
  </si>
  <si>
    <t>átm. 25 x 1,5 mm NY025/6M12,5B</t>
  </si>
  <si>
    <t>81-131-103-025-01-01011</t>
  </si>
  <si>
    <t>gumigyűrűs kötésekkel, szakaszos tömörségi próbával.</t>
  </si>
  <si>
    <t>Anyaga: PVC, MSZ 8000-4: 1981</t>
  </si>
  <si>
    <t>Nyomásfokozat: P1,</t>
  </si>
  <si>
    <t>szabadon, horonyba vagy padlócsatornába szerelve, tartószerkezetekkel, műanyag csőidomokkal</t>
  </si>
  <si>
    <t>átm. 40 x 1,8 mm KAEM040/1M</t>
  </si>
  <si>
    <t>81-231-105-040-01-91011</t>
  </si>
  <si>
    <t>átm. 50 x 1,8 mm KAEM050/1M</t>
  </si>
  <si>
    <t>81-231-106-050-01-91011</t>
  </si>
  <si>
    <t>szabadon szerelve, csőidomokkal és csőtartókkal együtt.</t>
  </si>
  <si>
    <t>átm. 110 x 3,2 mm KGEM110/1M-S</t>
  </si>
  <si>
    <t>81-241-110-110-01-92011</t>
  </si>
  <si>
    <t>átm. 125 x 3,2 mm KGEM125/1M-S</t>
  </si>
  <si>
    <t>81-241-111-125-01-92011</t>
  </si>
  <si>
    <t>Fali tűzcsapszekrény</t>
  </si>
  <si>
    <t>MSZ EN 671-1 szerint, D típusú, acéllemezből,</t>
  </si>
  <si>
    <t>kétrétegű lakkfestéssel vagy porszórással, D-1"-os</t>
  </si>
  <si>
    <t>falitűzcsappal, D sugárcsővel, tömlőkifordítóval,</t>
  </si>
  <si>
    <t>kiépített tűzivíz hálózatokhoz, falon kívüli kivitelben,</t>
  </si>
  <si>
    <t>CSOLNOKI SZERELVÉNYGYÁRTÓ gyártmányú,</t>
  </si>
  <si>
    <t>800 x 650 x 250 mm-es, 30 m 1"-os alaktartó tömlővel</t>
  </si>
  <si>
    <t>V2-D típ., lemezajtóval</t>
  </si>
  <si>
    <t>82-181-311-001-71-71631</t>
  </si>
  <si>
    <t>Feszmérő alumínium házban,</t>
  </si>
  <si>
    <t>fém burkolattal, a maximális üzemnyomást jelző mutatóval,</t>
  </si>
  <si>
    <t>1/2"-os alsó csatlakozással, felszerelve,</t>
  </si>
  <si>
    <t>0- 4 bar mérési határok között</t>
  </si>
  <si>
    <t>DN 100</t>
  </si>
  <si>
    <t>82-552-111-010-81-81201</t>
  </si>
  <si>
    <t>Csepegtető tölcsér DN 32 víz- és golyós bűzzárral,</t>
  </si>
  <si>
    <t>műanyagból (PP),</t>
  </si>
  <si>
    <t>HL21 jelű,</t>
  </si>
  <si>
    <t>PP DN32 HL21</t>
  </si>
  <si>
    <t>82-281-136-032-41-00306</t>
  </si>
  <si>
    <t>Légbeszívó szelep műanyagból (PP),</t>
  </si>
  <si>
    <t>hőszigetelő burkolattal, levehető rovarfogó ráccsal,</t>
  </si>
  <si>
    <t>gumimembránnal, max. teljesítmény 37 l/s,</t>
  </si>
  <si>
    <t>DN 110</t>
  </si>
  <si>
    <t>HL900N jelű, EN12380-1 szerint</t>
  </si>
  <si>
    <t>PP DN110/75/50 (szűkítővel) HL900N</t>
  </si>
  <si>
    <t>82-281-852-110-41-00451</t>
  </si>
  <si>
    <t>Klímaszifon,</t>
  </si>
  <si>
    <t>kondenzvíz és cseppgyűjtéshez, DN 32 függőleges kimenettel,</t>
  </si>
  <si>
    <t>kiszáradás esetén is bűzzáró szifonkazettával,</t>
  </si>
  <si>
    <t>átm. 20 - 32 mm-es csővel vagy tömlővel, 9 liter/perc</t>
  </si>
  <si>
    <t>lefolyóteljesítménn., falba süllyesztve beépítve,</t>
  </si>
  <si>
    <t>HL 138 jelű,</t>
  </si>
  <si>
    <t>DN 32 függőleges kimenettel</t>
  </si>
  <si>
    <t>82-281-861-032-41-00158</t>
  </si>
  <si>
    <t>Padlólefolyó műanyagból (PE),</t>
  </si>
  <si>
    <t>vízszintes elhúzással, szigetelő karimával,</t>
  </si>
  <si>
    <t>"Primus" kiszáradás esetén is bűzzáró szifonbetéttel,</t>
  </si>
  <si>
    <t>123x123 mm-es műanyag rácstartóval,</t>
  </si>
  <si>
    <t>115x115 mm-es nemesacél ráccsal,</t>
  </si>
  <si>
    <t>HL510NPr jelű,</t>
  </si>
  <si>
    <t>PE DN40/50 HL510NPr</t>
  </si>
  <si>
    <t>82-282-331-040-41-00618</t>
  </si>
  <si>
    <t>Tisztító idom</t>
  </si>
  <si>
    <t>K-00-000587</t>
  </si>
  <si>
    <t>Szaniter kerámia mosdó, hideg-melegvízre,</t>
  </si>
  <si>
    <t>műanyag faliékekkel, csavarokkal,</t>
  </si>
  <si>
    <t>1 db MOFÉM leeresztőszelep nélküli csapteleppel</t>
  </si>
  <si>
    <t>2 db falikoronggal,</t>
  </si>
  <si>
    <t>2 db MOFÉM sarokszeleppel, nyomó összekötőcsővel,</t>
  </si>
  <si>
    <t>1 db MOFÉM leeresztőszelepes bűzelzáróval,</t>
  </si>
  <si>
    <t>V&amp;B ALFÖLDI-Bázis típusú,</t>
  </si>
  <si>
    <t>bűzelzáró takaróelem és mosdóláb nélkül, MOFÉM JUNIOR ECO 150-0021-00 sz. egykaros mosdócsapteleppel</t>
  </si>
  <si>
    <t>60x44 cm fehér 419671</t>
  </si>
  <si>
    <t>82-211-911-114-01-11104</t>
  </si>
  <si>
    <t>Szaniter kerámia WC csésze, falra szerelhető kivitelben,</t>
  </si>
  <si>
    <t>előre beépített állványra szerelve, rögzítőkészlettel,</t>
  </si>
  <si>
    <t>(de a szerelőállvány ára nélkül), továbbá</t>
  </si>
  <si>
    <t>1 db falikoronggal,</t>
  </si>
  <si>
    <t>1 db MOFÉM sarokszeleppel,</t>
  </si>
  <si>
    <t>1 db FIL-NOX bekötőcsővel,</t>
  </si>
  <si>
    <t>1 db fa ülőkével,</t>
  </si>
  <si>
    <t xml:space="preserve">V&amp;B ALFÖLDI-Saval típusú, </t>
  </si>
  <si>
    <t>mélyöblítésű kivitelben</t>
  </si>
  <si>
    <t>fehér 4056 00 01 sz.</t>
  </si>
  <si>
    <t>82-213-931-111-01-13371</t>
  </si>
  <si>
    <t>WC szerelőelem-állvány,</t>
  </si>
  <si>
    <t>horganyzott fémből, fali WC részére, eléfalazáshoz vagy befalazáshoz,</t>
  </si>
  <si>
    <t>3-6 literes formafújással készült vízöblítő tartállyal, de nyomólap nélkül,</t>
  </si>
  <si>
    <t>hangszigetelő készlettel, csatlakozó idomokkal, felszerelve,</t>
  </si>
  <si>
    <t>GEBERIT-KOMBIFIX típusú,</t>
  </si>
  <si>
    <t>előlről működtethető vízöblítő tartállyal</t>
  </si>
  <si>
    <t>Standard típ. 110,300,00,5</t>
  </si>
  <si>
    <t>82-231-031-001-21-91311</t>
  </si>
  <si>
    <t>Működtető nyomólap, falsík alatti WC vízöblítő tartályhoz,</t>
  </si>
  <si>
    <t>előlről történő működtetés esetén, felszerelve,</t>
  </si>
  <si>
    <t>SAMBA típusú,</t>
  </si>
  <si>
    <t>fehér színben 115,770,11,1</t>
  </si>
  <si>
    <t>82-231-111-001-21-11351</t>
  </si>
  <si>
    <t>Szaniter kerámia vizelde berendezés,</t>
  </si>
  <si>
    <t>felerősítő dübelkészlettel, gumitömítésekkel,</t>
  </si>
  <si>
    <t>1 db vizelde öblítőszeleppel,</t>
  </si>
  <si>
    <t>1 db MOFÉM vízelde bűzelzáróval,</t>
  </si>
  <si>
    <t>V&amp;B ALFÖLDI-Bázis típusú, SCHELL 2462 sz. öblítőszeleppel</t>
  </si>
  <si>
    <t>30 cm, fehér 4331 00 01 sz.</t>
  </si>
  <si>
    <t>82-214-911-111-01-11401</t>
  </si>
  <si>
    <t>Falikút acéllemezből, kívül-belül fehérre tűzzománcozva,</t>
  </si>
  <si>
    <t>egy vagy két csaplyukkal, felszerelve,</t>
  </si>
  <si>
    <t>rövid hátfal</t>
  </si>
  <si>
    <t>82-202-111-001-01-10511</t>
  </si>
  <si>
    <t>Kifolyószelep,</t>
  </si>
  <si>
    <t>sárgarézből, krómozott kivitelben,</t>
  </si>
  <si>
    <t>tömlővéggel, felszerelve,</t>
  </si>
  <si>
    <t>MOFÉM típusú,</t>
  </si>
  <si>
    <t>1/2" 162-0001-00</t>
  </si>
  <si>
    <t>82-252-202-001-24-12631</t>
  </si>
  <si>
    <t>Sarokszelep,</t>
  </si>
  <si>
    <t>1/2" x 1/2" 163-0002-00</t>
  </si>
  <si>
    <t>82-252-212-001-24-12701</t>
  </si>
  <si>
    <t>Csőszifon műanyagból (PP),</t>
  </si>
  <si>
    <t>visszacsapószelepes mosógép csatlakozóval,</t>
  </si>
  <si>
    <t>függőlegesen állítható összekötőcsővel,</t>
  </si>
  <si>
    <t>gömbcsuklós kimeneti csatlakozóval,</t>
  </si>
  <si>
    <t>1 1/2"-os menetes csatlakozással,</t>
  </si>
  <si>
    <t>HL100 jelű, ÖNORM B 2511, EN 411 szerint</t>
  </si>
  <si>
    <t>PP DN50 HL100/50</t>
  </si>
  <si>
    <t>82-281-081-050-41-00101</t>
  </si>
  <si>
    <t>Zuhanytálca acéllemezből,</t>
  </si>
  <si>
    <t>zuhanykabinnal</t>
  </si>
  <si>
    <t>tűzzománcozva,</t>
  </si>
  <si>
    <t>(külön tételben kiírt bűzelzáróval), felszerelve,</t>
  </si>
  <si>
    <t>fehér színű kivitelben, (ár kérése a 0 Ft. anyagköltségű tételeknél)</t>
  </si>
  <si>
    <t>80x80 cm</t>
  </si>
  <si>
    <t>82-217-111-001-02-17111</t>
  </si>
  <si>
    <t>Zuhanycsaptelep,</t>
  </si>
  <si>
    <t>sárgarézből, krómozott kivitelben, keramikus</t>
  </si>
  <si>
    <t>vezérlőegységgel, felszerelve,</t>
  </si>
  <si>
    <t>MOFÉM JUNIOR ECO típusú,</t>
  </si>
  <si>
    <t>zuhany felszálló csővel 153-0009-31</t>
  </si>
  <si>
    <t>82-251-711-003-24-11531</t>
  </si>
  <si>
    <t>Zuhanytálca szifon műanyagból (PP),</t>
  </si>
  <si>
    <t>gömbcsuklóval állítható kifolyócsővel (PE),</t>
  </si>
  <si>
    <t>6/4" szeleppel, hajfogóval, dugóval,</t>
  </si>
  <si>
    <t>HL514 jelű, ÖNORM B 2511, EN 329 szerint</t>
  </si>
  <si>
    <t>PP DN40/50x1 1/2" HL514</t>
  </si>
  <si>
    <t>82-281-706-040-41-00253</t>
  </si>
  <si>
    <t>Porcelán mosdó mozgáskorlátozottak részére,</t>
  </si>
  <si>
    <t>rögzítőelemmel, de csaptelep, leeresztő bűzelzáró nélkül,</t>
  </si>
  <si>
    <t>felszerelve</t>
  </si>
  <si>
    <t>TH 400-I típ. könyökpihentetővel</t>
  </si>
  <si>
    <t>82-241-111-201-55-51201</t>
  </si>
  <si>
    <t>Mosdócsaptelep mozgáskorlátozottak részére,</t>
  </si>
  <si>
    <t>hosszú (orvosi karral), hosszú lengő kifolyóval,</t>
  </si>
  <si>
    <t>álló kivitelben</t>
  </si>
  <si>
    <t>LK5125CRI típ.</t>
  </si>
  <si>
    <t>82-251-111-001-55-11115</t>
  </si>
  <si>
    <t>Porcelán WC csésze mozgáskorlátozottak részére,</t>
  </si>
  <si>
    <t>falra szerelhető kivitelben, szerelő kerettel, felszerelve,</t>
  </si>
  <si>
    <t>vízöblítő tartállyal</t>
  </si>
  <si>
    <t>TH 470I típ.</t>
  </si>
  <si>
    <t>82-213-212-101-55-53231</t>
  </si>
  <si>
    <t>WC ülőke tetővel, mozgáskorlátozottak részére,</t>
  </si>
  <si>
    <t>(felszerelési idő a WC csésze munkaidejében)</t>
  </si>
  <si>
    <t>TH 431I típ.</t>
  </si>
  <si>
    <t>82-213-000-001-55-53263</t>
  </si>
  <si>
    <t>EFFEBI-Aster típusú, PN 40, 100°C-ig,</t>
  </si>
  <si>
    <t>0821 fogantyúval, egyenes kivitelben, belső-belső menetes</t>
  </si>
  <si>
    <t>82-121-204-004-34-37114</t>
  </si>
  <si>
    <t>0801 kézikarral, egyenes kivitelben, belső-belső menetes</t>
  </si>
  <si>
    <t>82-121-207-007-34-37112</t>
  </si>
  <si>
    <t>Kazántöltő és ürítő gömbcsap, sárgarézből,</t>
  </si>
  <si>
    <t>AHA-MOFÉM típusú,</t>
  </si>
  <si>
    <t>82-121-103-003-31-37131</t>
  </si>
  <si>
    <t>HMV biztonsági szelep sárgarézből,</t>
  </si>
  <si>
    <t>3/4" 6,0 bar 27110</t>
  </si>
  <si>
    <t>82-121-203-034-42-36144</t>
  </si>
  <si>
    <t>Visszacsapószelep 306 sz., felszerelve</t>
  </si>
  <si>
    <t>1" 306006</t>
  </si>
  <si>
    <t>82-121-204-004-42-34111</t>
  </si>
  <si>
    <t>2" 306009</t>
  </si>
  <si>
    <t>82-121-207-007-42-34111</t>
  </si>
  <si>
    <t>Vízfék felszerelveányú</t>
  </si>
  <si>
    <t>HONEYWELL gyártm</t>
  </si>
  <si>
    <t>KB 191</t>
  </si>
  <si>
    <t>82-121-203-003-42-34111</t>
  </si>
  <si>
    <t>Termosztatikus keverőszelep,</t>
  </si>
  <si>
    <t>vízvezetéki berendezési tárgyak szerelvényeihez,</t>
  </si>
  <si>
    <t>30-70°C melegvíz előállításához, felszerelve</t>
  </si>
  <si>
    <t>THMIX típ. 1"</t>
  </si>
  <si>
    <t>82-261-124-014-11-11211</t>
  </si>
  <si>
    <t>Merülő hőmérő,</t>
  </si>
  <si>
    <t>T 63/50 jelű, 0-120°C, 1/2"</t>
  </si>
  <si>
    <t>84-426-194-001-07-44181</t>
  </si>
  <si>
    <t>Nedvestengelyű használati melegvíz szivattyú,</t>
  </si>
  <si>
    <t>menetes kivitelben, hollandis kötéskészlettel szerelve,</t>
  </si>
  <si>
    <t>(de a külön tételben kiírt csavarzat anyagára nélkül),</t>
  </si>
  <si>
    <t>elektromotorral összeépítve, fűtési csővezetékbe</t>
  </si>
  <si>
    <t>beépítve,</t>
  </si>
  <si>
    <t>GRUNDFOS UP-Comfort típusú, bronz házzal,</t>
  </si>
  <si>
    <t>1x230 V tápfeszültségre</t>
  </si>
  <si>
    <t>UP 15-14BA 1/2" 96433884</t>
  </si>
  <si>
    <t>82-712-102-002-01-42143</t>
  </si>
  <si>
    <t>Változó nyomású zárt tágulási tartály</t>
  </si>
  <si>
    <t>a DIN 1988 alá nem tartozó ivóvízrendszerek,</t>
  </si>
  <si>
    <t>valamint tűzivíz-, iparivíz- és padlófűtési</t>
  </si>
  <si>
    <t>rendszerek részére, korrózióvédelemmel</t>
  </si>
  <si>
    <t>ellátva, átöblítő és elzáró szerelvények nélkül,</t>
  </si>
  <si>
    <t>60 litertől cserélhető zsákmembránnal,</t>
  </si>
  <si>
    <t>4,0 bar légoldali előfeszítéssel, kék színben,</t>
  </si>
  <si>
    <t>REFLEX "DE" típusú, 10 bar/70°C</t>
  </si>
  <si>
    <t>DE 80 j. 80 literes RX 7306500</t>
  </si>
  <si>
    <t>82-461-102-080-77-11103</t>
  </si>
  <si>
    <t>Gyorscsatlakozó szelep</t>
  </si>
  <si>
    <t>avatatlan elzárás elleni biztosítással,</t>
  </si>
  <si>
    <t>ürítő csonkkal, 10 bar/120°C,</t>
  </si>
  <si>
    <t>REFLEX "SU" típusú,</t>
  </si>
  <si>
    <t>SU 1" x 1" RX 7613100</t>
  </si>
  <si>
    <t>82-121-204-004-77-11121</t>
  </si>
  <si>
    <t>Üzemviteli manométer,</t>
  </si>
  <si>
    <t>fekete festett acél házzal, műszerüveg</t>
  </si>
  <si>
    <t>ablakkal, réz ötvözet mérőművel,</t>
  </si>
  <si>
    <t>LOMBIK gyártmányú,</t>
  </si>
  <si>
    <t>átm. 100 x 1/2" alsó csatlakozással</t>
  </si>
  <si>
    <t>0- 10,0 bar mérési tartományban</t>
  </si>
  <si>
    <t>82-552-111-006-83-12112</t>
  </si>
  <si>
    <t>Vízszűrő,</t>
  </si>
  <si>
    <t>menetes kivitelben, felszerelve,</t>
  </si>
  <si>
    <t>F76S típusú, visszaöblíthető, fémházas</t>
  </si>
  <si>
    <t>2" F76S-2AA</t>
  </si>
  <si>
    <t>82-121-207-007-42-38103</t>
  </si>
  <si>
    <t>Szaniter kerámia piperetárgy,</t>
  </si>
  <si>
    <t>műanyag faliékekkel, csavarokkal, felszerelve,</t>
  </si>
  <si>
    <t>piperepolc</t>
  </si>
  <si>
    <t>60x14 cm fehér 46810001</t>
  </si>
  <si>
    <t>82-219-101-006-01-11902</t>
  </si>
  <si>
    <t>szappantartó</t>
  </si>
  <si>
    <t>fehér 46500001</t>
  </si>
  <si>
    <t>82-219-101-001-01-11921</t>
  </si>
  <si>
    <t>Kozmetikai talpas falitükör,</t>
  </si>
  <si>
    <t>MERKAPT Granada típusú,</t>
  </si>
  <si>
    <t>GMI 431440 szögletes talppal, krómozott</t>
  </si>
  <si>
    <t>82-219-201-011-22-19107</t>
  </si>
  <si>
    <t>WC kefetartó, elhelyezve,</t>
  </si>
  <si>
    <t>MERKAPT Granada Arcana típusú,</t>
  </si>
  <si>
    <t>GAR 549310</t>
  </si>
  <si>
    <t>82-219-000-011-22-19291</t>
  </si>
  <si>
    <t>Törülközőtartó,</t>
  </si>
  <si>
    <t>műanyag faliékkel, csavarokkal, felszerelve,</t>
  </si>
  <si>
    <t>MERKAPT Granad Arcana típusú,</t>
  </si>
  <si>
    <t>törölközőtartó rúd</t>
  </si>
  <si>
    <t>GAR 549141 60 cm-es egy soros</t>
  </si>
  <si>
    <t>82-219-201-160-22-19252</t>
  </si>
  <si>
    <t>Interfolded hajtogatású kéztörlő adagoló</t>
  </si>
  <si>
    <t>ABS és MABS műanyagból,</t>
  </si>
  <si>
    <t>kulccsal és anélkül is nyitható,</t>
  </si>
  <si>
    <t>padlótól 120 cm magasságra falra felszerelve,</t>
  </si>
  <si>
    <t>TORK Elevation típusú,</t>
  </si>
  <si>
    <t>400 lap befogadására alkalmas</t>
  </si>
  <si>
    <t>44,4x30,2x10,2 cm-es, fehér 552000</t>
  </si>
  <si>
    <t>82-219-202-001-51-10112</t>
  </si>
  <si>
    <t>Toalettpapír adagoló</t>
  </si>
  <si>
    <t>tartaléktekercs funkcióval,</t>
  </si>
  <si>
    <t>padlótól 70 cm magasságra falra felszerelve,</t>
  </si>
  <si>
    <t>TORK Elevation Jumbo típusú,</t>
  </si>
  <si>
    <t>26 cm átm. toalettpapírokhoz</t>
  </si>
  <si>
    <t>36,0x43,7x13,3 cm-es, fehér 554000</t>
  </si>
  <si>
    <t>82-219-201-001-51-10131</t>
  </si>
  <si>
    <t>Folyékonyszappan adagoló</t>
  </si>
  <si>
    <t>1 literes TORK folyékonyszappan adagolásához,</t>
  </si>
  <si>
    <t>kulccsal és anélkül is nyitható, mosdó</t>
  </si>
  <si>
    <t>vagy pult fölé 20 cm magasságra falra felszerelve,</t>
  </si>
  <si>
    <t>29,1x11,2x11,4 cm-es, fehér 560000</t>
  </si>
  <si>
    <t>82-219-201-001-51-10211</t>
  </si>
  <si>
    <t>Hulladékgyűjtő ABS műanyagból,</t>
  </si>
  <si>
    <t>20 literes űrtartalommal, fedő nélkül,</t>
  </si>
  <si>
    <t>falra felszerelve (padlótól 35 cm-re),</t>
  </si>
  <si>
    <t>TORK típusú,</t>
  </si>
  <si>
    <t>43,0x32,2x20,5 cm-es, fehér 226100</t>
  </si>
  <si>
    <t>82-219-202-001-51-10621</t>
  </si>
  <si>
    <t>Dönthető falitükör mozgáskorlátozottak részére,</t>
  </si>
  <si>
    <t>350-1 típ.</t>
  </si>
  <si>
    <t>82-219-202-001-55-59201</t>
  </si>
  <si>
    <t>Hajlított kapaszkodó mozgáskorlátozottak részére,</t>
  </si>
  <si>
    <t>krómozott sárgarézből</t>
  </si>
  <si>
    <t>MEDAC0957C típ. szappantartóval</t>
  </si>
  <si>
    <t>82-241-202-102-55-59926</t>
  </si>
  <si>
    <t>Felhajtható kapaszkodó mozgáskorlátozottak</t>
  </si>
  <si>
    <t>részére, felszerelve,</t>
  </si>
  <si>
    <t>színterezett acélból, fehér színű</t>
  </si>
  <si>
    <t>TH 840L típ. 840 mm-es, papírtartóval</t>
  </si>
  <si>
    <t>82-241-202-103-55-59931</t>
  </si>
  <si>
    <t>vasbeton födémben</t>
  </si>
  <si>
    <t>25 cm vastagságig</t>
  </si>
  <si>
    <t>33-630-017-025-40-10101</t>
  </si>
  <si>
    <t>Horonyvésés helyreállítással,</t>
  </si>
  <si>
    <t>téglafalban</t>
  </si>
  <si>
    <t>25 cm2 keresztmetszetig</t>
  </si>
  <si>
    <t>33-630-021-500-25-52010</t>
  </si>
  <si>
    <t>Víz, - csatornaszerelési munkák próbái,</t>
  </si>
  <si>
    <t>vízvezetéki lefolyórendszer tömörségi próbája</t>
  </si>
  <si>
    <t>82-999-111-001-00-00000</t>
  </si>
  <si>
    <t>vízvezetéki nyomórendszer nyomáspróbája</t>
  </si>
  <si>
    <t>82-999-111-002-00-00000</t>
  </si>
  <si>
    <t>hatósági nyomáspróba</t>
  </si>
  <si>
    <t>82-999-111-003-00-00000</t>
  </si>
  <si>
    <t>vezetékrendszer fertőtlenítése</t>
  </si>
  <si>
    <t>82-999-111-004-00-00000</t>
  </si>
  <si>
    <t>Víz, - csatornaszerelési munkák átadás-átvételi</t>
  </si>
  <si>
    <t>eljárásával kapcsolatos költségek</t>
  </si>
  <si>
    <t>átadási dokumentáció készítés</t>
  </si>
  <si>
    <t>82-999-121-001-00-00000</t>
  </si>
  <si>
    <t>82-999-121-002-00-00000</t>
  </si>
  <si>
    <t>kezelési utasítás készítés</t>
  </si>
  <si>
    <t>82-999-121-003-00-00000</t>
  </si>
  <si>
    <t>82-999-121-004-00-00000</t>
  </si>
  <si>
    <t>Hűtés-fűtés szerelés</t>
  </si>
  <si>
    <t>átm. 18,0 x 1,2 mm 29253</t>
  </si>
  <si>
    <t>81-431-001-018-11-11101</t>
  </si>
  <si>
    <t>átm. 42,0 x 1,5 mm 29257</t>
  </si>
  <si>
    <t>81-431-005-042-11-11101</t>
  </si>
  <si>
    <t>Műanyag köpenycsöves hőszigetelt acélcső fűtési vezetéknek</t>
  </si>
  <si>
    <t>(max. 142°C-ig), hegesztett kötésekkel, jelzőrendszerrel ellátva,</t>
  </si>
  <si>
    <t>földárokba szerelve, (de a földmunka költsége nélkül),</t>
  </si>
  <si>
    <t>ISOPLUS típusú, Anyagminőség: DIN 2458/DIN 1626 DIN 8074/75 és CEN 253</t>
  </si>
  <si>
    <t>76,1x2,9/140 mm k. átm.</t>
  </si>
  <si>
    <t>54-207-008-072-02-61042</t>
  </si>
  <si>
    <t>Műanyag köpenycsöves hőszigetelt acélcsőből készült 90°-os</t>
  </si>
  <si>
    <t>ívidom fűtési vezetékhez (max. 142°C-ig), hegesztett kötésekkel,</t>
  </si>
  <si>
    <t>jelzőrendszerrel ellátva, földárokba szerelve,</t>
  </si>
  <si>
    <t>(de a földmunka költsége nélkül),</t>
  </si>
  <si>
    <t>mxm=0,50</t>
  </si>
  <si>
    <t>54-214-008-072-02-62142</t>
  </si>
  <si>
    <t>épületbe bevezető ívidom fűtési vezetékhez (max. 142°C-ig),</t>
  </si>
  <si>
    <t>hegesztett kötésekkel, jelzőrendszerrel ellátva, földárokba szerelve,</t>
  </si>
  <si>
    <t>m x m=1,0 x 1,0</t>
  </si>
  <si>
    <t>76,1 / 140 mm k. átm</t>
  </si>
  <si>
    <t>54-214-008-072-02-62145</t>
  </si>
  <si>
    <t>18 mm átm. csővezetékre</t>
  </si>
  <si>
    <t>48-830-021-018-71-87030</t>
  </si>
  <si>
    <t>48-830-022-064-71-87030</t>
  </si>
  <si>
    <t>19 mm vastag</t>
  </si>
  <si>
    <t>48-830-022-064-71-87040</t>
  </si>
  <si>
    <t>Előregyártott osztó vagy gyűjtő,</t>
  </si>
  <si>
    <t>acélcsőből, mélydomború edényfenékkel,</t>
  </si>
  <si>
    <t>előre beépített támaszokra helyezve, felszerelve.</t>
  </si>
  <si>
    <t>Anyagminőség: MSZ EN 10216-1/P235TR2 (MSZ 29: 1986 A 37),</t>
  </si>
  <si>
    <t>88,9 x 3,2 mm-es acélcsőből</t>
  </si>
  <si>
    <t>1,8 m hosszban</t>
  </si>
  <si>
    <t>82-561-101-032-75-78151</t>
  </si>
  <si>
    <t>Előregyártott elágazócsonk,</t>
  </si>
  <si>
    <t>osztóra felhegesztve.</t>
  </si>
  <si>
    <t>Anyagminőség: MSZ EN 10255: 2005. St. 37,0 (MSZ 120-2: 1982 A37),</t>
  </si>
  <si>
    <t>sima véggel</t>
  </si>
  <si>
    <t>1/2"</t>
  </si>
  <si>
    <t>82-561-202-002-75-78171</t>
  </si>
  <si>
    <t>1 1/4"</t>
  </si>
  <si>
    <t>82-561-205-005-75-78171</t>
  </si>
  <si>
    <t>1 1/2"</t>
  </si>
  <si>
    <t>82-561-206-006-75-78171</t>
  </si>
  <si>
    <t>82-561-207-007-75-78171</t>
  </si>
  <si>
    <t>Osztótámasz,</t>
  </si>
  <si>
    <t>laposacélból készített talp párnalemezzel,</t>
  </si>
  <si>
    <t>acélcső tartóoszloppal, rögzítő karral, hegesztett kivitelben,</t>
  </si>
  <si>
    <t>elhelyezve.</t>
  </si>
  <si>
    <t>CSŐSZER F-14 típusú,</t>
  </si>
  <si>
    <t>88,9 x 3,2 mm átm. osztóhoz</t>
  </si>
  <si>
    <t>82-591-131-002-01-12301</t>
  </si>
  <si>
    <t>Ipari üveg hőmérő, kis egyenes,</t>
  </si>
  <si>
    <t>környezetvédelmi előírásoknak megfelelő</t>
  </si>
  <si>
    <t>töltőfolyadékkal,</t>
  </si>
  <si>
    <t>0+100°C mérési határok között</t>
  </si>
  <si>
    <t>103 mm bemerülő hosszal 11112-1050</t>
  </si>
  <si>
    <t>82-552-111-002-83-11122</t>
  </si>
  <si>
    <t>0- 4,0 bar mérési tartományban</t>
  </si>
  <si>
    <t>82-552-111-004-83-12112</t>
  </si>
  <si>
    <t>82-121-203-003-34-37114</t>
  </si>
  <si>
    <t>82-121-205-005-34-37112</t>
  </si>
  <si>
    <t>82-121-206-006-34-37112</t>
  </si>
  <si>
    <t>Gömbcsap kézikarral,</t>
  </si>
  <si>
    <t>ellenkarimákkal, tömítésekkel, anyáscsavarokkal,</t>
  </si>
  <si>
    <t>szénacélból,</t>
  </si>
  <si>
    <t>MVV. 7,12 sz. UNIBALL 23154 típusú, PN 16</t>
  </si>
  <si>
    <t>DN 65</t>
  </si>
  <si>
    <t>82-122-208-008-02-27221</t>
  </si>
  <si>
    <t>1 1/4" 306007</t>
  </si>
  <si>
    <t>82-121-205-005-42-34111</t>
  </si>
  <si>
    <t>1 1/2" 306008</t>
  </si>
  <si>
    <t>82-121-206-006-42-34111</t>
  </si>
  <si>
    <t>Gázipari, víz-fűtés szerelési felhasználású gömbcsap,</t>
  </si>
  <si>
    <t>sárgarézből (kék fogantyúval),</t>
  </si>
  <si>
    <t>MOFÉM AHA típusú,</t>
  </si>
  <si>
    <t>belső menettel</t>
  </si>
  <si>
    <t>1/2"-os 113-0007-00</t>
  </si>
  <si>
    <t>82-121-202-002-24-15301</t>
  </si>
  <si>
    <t>3/4"-os 113-0018-00</t>
  </si>
  <si>
    <t>82-121-203-003-24-15301</t>
  </si>
  <si>
    <t>Légtelenítő szelep sárgarézből,</t>
  </si>
  <si>
    <t>Flexvent típusú,</t>
  </si>
  <si>
    <t>elzárható kivitelben</t>
  </si>
  <si>
    <t>1/2" 27740</t>
  </si>
  <si>
    <t>82-121-102-002-42-35121</t>
  </si>
  <si>
    <t>Hő- és nyomásmérő, felszerelve,</t>
  </si>
  <si>
    <t>BUDERUS 03,32 típusú,</t>
  </si>
  <si>
    <t>hátsó csatlakozású</t>
  </si>
  <si>
    <t>átm. 80 mm 120° 03,32,004</t>
  </si>
  <si>
    <t>82-552-111-031-42-81113</t>
  </si>
  <si>
    <t>Ipari üveg hőmérő, kis könyök,</t>
  </si>
  <si>
    <t>0-100°C mérési határok között</t>
  </si>
  <si>
    <t>141 mm bemerülő hosszal 11112-1094</t>
  </si>
  <si>
    <t>82-552-111-002-83-11142</t>
  </si>
  <si>
    <t>Állítható mennyiségkorlátozó szelep,</t>
  </si>
  <si>
    <t>termikus motorcsatlakozási lehetőséggel, felszerelve,</t>
  </si>
  <si>
    <t>DANFOSS AB-QM típusú,</t>
  </si>
  <si>
    <t>mérőcsonkkal</t>
  </si>
  <si>
    <t>DN 15- 1/2" 003Z1212</t>
  </si>
  <si>
    <t>82-121-222-022-21-61512</t>
  </si>
  <si>
    <t>DN 20- 3/4" 003Z1213</t>
  </si>
  <si>
    <t>82-121-223-033-21-61512</t>
  </si>
  <si>
    <t>fűtési és hűtési rendszerek számára,</t>
  </si>
  <si>
    <t>nem cserélhető membránnal,</t>
  </si>
  <si>
    <t>maximális hőmérséklet a membránon 70°C,</t>
  </si>
  <si>
    <t>1,5 bar légoldali előfeszítéssel,</t>
  </si>
  <si>
    <t>piros színben, gyári tartozékkal,</t>
  </si>
  <si>
    <t>REFLEX "N" típusú, 3 bar/120°C</t>
  </si>
  <si>
    <t>N 12 j. 12 literes RX 7203300</t>
  </si>
  <si>
    <t>82-461-101-012-77-11101</t>
  </si>
  <si>
    <t>N 25 j. 25 literes RX 7206300</t>
  </si>
  <si>
    <t>82-461-102-025-77-11101</t>
  </si>
  <si>
    <t>REFLEX "N" típusú, 6 bar/120°C</t>
  </si>
  <si>
    <t>N 200 j. 200 literes RX 7213300</t>
  </si>
  <si>
    <t>82-461-105-200-77-11101</t>
  </si>
  <si>
    <t>SU 3/4" x 3/4" RX 7613000</t>
  </si>
  <si>
    <t>82-121-203-003-77-11121</t>
  </si>
  <si>
    <t>átm. 63 x 1/4" alsó-hátsó csatlakozással</t>
  </si>
  <si>
    <t>82-552-111-004-83-12111</t>
  </si>
  <si>
    <t>Biztonsági szelep sárgarézből,</t>
  </si>
  <si>
    <t>3/4" 2,50 bar 27020</t>
  </si>
  <si>
    <t>82-121-203-032-42-36143</t>
  </si>
  <si>
    <t>Strangszabályzó szelep, vörösöntvény testtel,</t>
  </si>
  <si>
    <t>HONEYWELL KOMBI-3 KÉK típusú, visszatérő vezetékbe</t>
  </si>
  <si>
    <t>82-121-224-004-27-61112</t>
  </si>
  <si>
    <t>82-121-225-005-27-61112</t>
  </si>
  <si>
    <t>82-121-226-006-27-61112</t>
  </si>
  <si>
    <t>Háromjáratú keverőcsap</t>
  </si>
  <si>
    <t>szürkeöntvény szeleptesttel,</t>
  </si>
  <si>
    <t>menetes csatlakozással,</t>
  </si>
  <si>
    <t>HONEYWELL V 5431 (DR) típusú, PN 6</t>
  </si>
  <si>
    <t>A1066 j. 1 1/2" (kvs 25,0 m3/ó)</t>
  </si>
  <si>
    <t>82-121-426-006-26-12321</t>
  </si>
  <si>
    <t>ellenkarimákkal, tömítésekkel,</t>
  </si>
  <si>
    <t>anyáscsavarokkal,</t>
  </si>
  <si>
    <t>HONEYWELL V 5431 (DR) típusú,</t>
  </si>
  <si>
    <t>F1081 j. DN 65 (kvs 63 m3/ó)</t>
  </si>
  <si>
    <t>82-122-428-008-26-12322</t>
  </si>
  <si>
    <t>Állítómotor V 5431 típusú keverőcsapokhoz,</t>
  </si>
  <si>
    <t>felszerelve, (de az elektromos bekötés nélkül),</t>
  </si>
  <si>
    <t>HONEYWELL gyártmányú,</t>
  </si>
  <si>
    <t>DN 15-65 csapokhoz</t>
  </si>
  <si>
    <t>82-662-311-002-26-12323</t>
  </si>
  <si>
    <t>Abszorpciós légleválasztó</t>
  </si>
  <si>
    <t>Pall gyűrűs működéssel,</t>
  </si>
  <si>
    <t>felső légtelenítővel, max. 120°C-ig</t>
  </si>
  <si>
    <t>és 10 bar nyomású zárt rendszerekhez,</t>
  </si>
  <si>
    <t>felszerelve és rendszerbe bekötve,</t>
  </si>
  <si>
    <t>FLAMCO gyártmányú, (ár kérésre a 0 Ft anyagköltségű tételeknél)</t>
  </si>
  <si>
    <t>menetes kivitelben</t>
  </si>
  <si>
    <t>82-121-226-006-78-11201</t>
  </si>
  <si>
    <t>Mágneses iszapleválasztó</t>
  </si>
  <si>
    <t>Pall gyűrűs működéssel, leeresztőcsappal,</t>
  </si>
  <si>
    <t>fűtő- és hűtőrendszerekhez, max. 120°C-ig</t>
  </si>
  <si>
    <t>és 10 bar nyomásig,</t>
  </si>
  <si>
    <t xml:space="preserve">FLAMCO Clean Smart Ecoplus típusú, </t>
  </si>
  <si>
    <t>82-121-226-006-78-11301</t>
  </si>
  <si>
    <t>Iszapleválasztó</t>
  </si>
  <si>
    <t xml:space="preserve">FLAMCO Flamcovent Clean típusú, </t>
  </si>
  <si>
    <t>hegeszthető toldattal</t>
  </si>
  <si>
    <t>DN 50 S FL 28070</t>
  </si>
  <si>
    <t>82-122-227-007-78-11311</t>
  </si>
  <si>
    <t>Hidraulikus váltó,</t>
  </si>
  <si>
    <t>felszerelve és bekötve,</t>
  </si>
  <si>
    <t>FLAMCO gyártmányú,</t>
  </si>
  <si>
    <t>FlexBalance Ecoplus 2"</t>
  </si>
  <si>
    <t>82-381-113-007-32-76201</t>
  </si>
  <si>
    <t>Nedvestengelyű, elektronikusan szabályzott,</t>
  </si>
  <si>
    <t>fűtési keringtető szivattyú, menetes kivitelben,</t>
  </si>
  <si>
    <t>hollandis kötéskészlettel szerelve,</t>
  </si>
  <si>
    <t>GRUNDFOS MAGNA típusú, PN 10, szürkeöntvény házzal,</t>
  </si>
  <si>
    <t>MAGNA3 25- 60 1"</t>
  </si>
  <si>
    <t>82-712-104-014-01-11113</t>
  </si>
  <si>
    <t>MAGNA3 25- 60N 1"</t>
  </si>
  <si>
    <t>MAGNA3 32- 80 1 1/4"</t>
  </si>
  <si>
    <t>82-712-105-024-01-11113</t>
  </si>
  <si>
    <t>MAGNA3 32- 100 1 1/4"</t>
  </si>
  <si>
    <t>fűtési keringtető szivattyú, karimás kivitelben,</t>
  </si>
  <si>
    <t>ellenkarimákkal anyáscsavarokkal szerelve,</t>
  </si>
  <si>
    <t>MAGNA3 40- 150F DN 40</t>
  </si>
  <si>
    <t>82-712-206-039-01-21511</t>
  </si>
  <si>
    <t xml:space="preserve">Flexibilis, inox, bordázott acélcső </t>
  </si>
  <si>
    <t>vízbekötésre, felszerelve és bekötve,</t>
  </si>
  <si>
    <t>1/2"-os</t>
  </si>
  <si>
    <t>82-252-322-021-65-11211</t>
  </si>
  <si>
    <t>3/4"-os</t>
  </si>
  <si>
    <t>82-252-323-031-65-11211</t>
  </si>
  <si>
    <t>DN65</t>
  </si>
  <si>
    <t>82-252-325-052-65-11211</t>
  </si>
  <si>
    <t>HMV tároló álló kivitelben,</t>
  </si>
  <si>
    <t>3 mm vtg. acéllemezből, hegesztett kivitelben,</t>
  </si>
  <si>
    <t>külön tételben kiírt zipzározható szigeteléssel (100 mm</t>
  </si>
  <si>
    <t>vtg. habosított PE), 8 db 1 1/2"-os csonkkal a köpenytéren,</t>
  </si>
  <si>
    <t>4 db 1/2"-os csonkkal a hőmérők és az érzékelők részére,</t>
  </si>
  <si>
    <t>1 db 1"-os légtelenítő csonkkal a tartály tetején,</t>
  </si>
  <si>
    <t>1 db 1 1/2"-os csonkkal a fűtőpatron utólagos beépítéséhez,</t>
  </si>
  <si>
    <t>max. üzemi nyomás 3 bar, üzemi hőmérséklet 95 °C,</t>
  </si>
  <si>
    <t>CONCEPT SGWB típusú,</t>
  </si>
  <si>
    <t>2 hőcserélővel</t>
  </si>
  <si>
    <t>SGWB-1500-00 jelű, 1500 literes</t>
  </si>
  <si>
    <t>82-451-205-150-22-41103</t>
  </si>
  <si>
    <t>Zipzározható szigetelés</t>
  </si>
  <si>
    <t>CONCEPT puffertárolóhoz, 100 mm vtg. habosított PE,</t>
  </si>
  <si>
    <t>16 kg/m3 sűrűséggel, ragasztott takaróponyva borítással,</t>
  </si>
  <si>
    <t>tartályra felszerelve,</t>
  </si>
  <si>
    <t>CONCEPT típusú,</t>
  </si>
  <si>
    <t>1500 literes tartályhoz, D=1000 mm CON_PTSZ1500-1000</t>
  </si>
  <si>
    <t>82-461-195-150-22-41111</t>
  </si>
  <si>
    <t>Lemezes hőcserélő készülék,</t>
  </si>
  <si>
    <t xml:space="preserve">SONDEX gyártmányú, </t>
  </si>
  <si>
    <t>SL70-BR25-100-TL-LIQUID</t>
  </si>
  <si>
    <t>82-583-104-013-82-83114</t>
  </si>
  <si>
    <t>Kompakt acéllemez lapradiátor,</t>
  </si>
  <si>
    <t>a szerelési helyre széthordva,</t>
  </si>
  <si>
    <t>(külön tételben kiírt szerelési tartozékokkal) összeállítva,</t>
  </si>
  <si>
    <t>festés miatti le- és visszaszereléssel,</t>
  </si>
  <si>
    <t>400 mm hosszúsággal, ht: 478 Watt</t>
  </si>
  <si>
    <t>82-612-111-040-19-11114</t>
  </si>
  <si>
    <t>600 mm hosszúsággal, ht: 1313 Watt</t>
  </si>
  <si>
    <t>82-612-121-060-19-11134</t>
  </si>
  <si>
    <t>920 mm hosszúsággal, ht: 2013 Watt</t>
  </si>
  <si>
    <t>82-612-121-092-19-11134</t>
  </si>
  <si>
    <t>1000 mm hosszúsággal, ht: 2188 Watt</t>
  </si>
  <si>
    <t>82-612-121-100-19-11134</t>
  </si>
  <si>
    <t>1200 mm hosszúsággal, ht: 2626 Watt</t>
  </si>
  <si>
    <t>82-612-121-120-19-11134</t>
  </si>
  <si>
    <t>Konzol készlet,</t>
  </si>
  <si>
    <t>mely a fűtőtestet az alsó és felső füleinél fogva a faltól</t>
  </si>
  <si>
    <t>24 mm távolságra rögzíti, zajvédő betéttel, kiemelés és</t>
  </si>
  <si>
    <t>elcsúszás elleni biztosítással, a szükséges műanyag</t>
  </si>
  <si>
    <t>dübellel, csavarokkal, alátétekkel, felszerelve,</t>
  </si>
  <si>
    <t>(a felszerelési időt a radiátorok szerelési ideje tartalmazza),</t>
  </si>
  <si>
    <t>VOGEL and VONOMAT típusú,</t>
  </si>
  <si>
    <t>2 db-os szett, 1600 mm radiátor hosszúságig</t>
  </si>
  <si>
    <t>600 mm építési magasság esetén</t>
  </si>
  <si>
    <t>82-612-000-600-19-91101</t>
  </si>
  <si>
    <t>Fürdőszobai csőradiátor, melegvizes fűtési rendszerhez,</t>
  </si>
  <si>
    <t>hidegen hengerelt lemezekből hajlított, preciziósan hegesztett,</t>
  </si>
  <si>
    <t>nyomásálló acélcsőből kialakított szerkezet, 1/2" csatlakozó</t>
  </si>
  <si>
    <t>csonkokkal, a szükséges szerelési tartozékokkal,</t>
  </si>
  <si>
    <t>VOGEL&amp;NOOT Della típusú, fehér színű,</t>
  </si>
  <si>
    <t>500 mm szélességű</t>
  </si>
  <si>
    <t>1500 mm hosszúsággal, ht: 1165 Watt</t>
  </si>
  <si>
    <t>82-614-111-025-11-18101</t>
  </si>
  <si>
    <t>600 mm szélességű</t>
  </si>
  <si>
    <t>1500 mm hosszúsággal, ht: 1430 Watt</t>
  </si>
  <si>
    <t>82-614-111-045-11-18101</t>
  </si>
  <si>
    <t>750 mm szélességű</t>
  </si>
  <si>
    <t>1500 mm hosszúsággal, ht: 1960 Watt</t>
  </si>
  <si>
    <t>82-614-111-055-11-18101</t>
  </si>
  <si>
    <t>Fűtőtestszelep Ms 58 sárgarézből, nikkelezett kivitelben,</t>
  </si>
  <si>
    <t xml:space="preserve">DANFOSS RA- N típusú, kézi előbeállítási lehetőség 14 fokozatban, kvs </t>
  </si>
  <si>
    <t>tartomány: 0,04-1,40 m3/h,</t>
  </si>
  <si>
    <t>sarok kivitelben</t>
  </si>
  <si>
    <t>1/2" 013G0013</t>
  </si>
  <si>
    <t>82-651-102-002-21-51212</t>
  </si>
  <si>
    <t>Termosztatikus érzékelőfej,</t>
  </si>
  <si>
    <t>felszerelése fűtőtestszelepre és előzetes beállítása,</t>
  </si>
  <si>
    <t xml:space="preserve">DANFOSS RA típusú, gőz töltetű, korlátozható vagy rögzítető beállítású, </t>
  </si>
  <si>
    <t>fagyvédelemmel, beépített lopás elleni védelemmel,</t>
  </si>
  <si>
    <t>beépített érzékelővel, rongálás ellen védett kivitelben, KLAPP csatlakozás</t>
  </si>
  <si>
    <t>RA-2920 5-26°C 013G2920</t>
  </si>
  <si>
    <t>82-652-211-041-21-51011</t>
  </si>
  <si>
    <t>Fűtőtestcsavarzat sárgarézből, nikkelezett kivitelben,</t>
  </si>
  <si>
    <t>visszatérővezetékbe felszerelve,</t>
  </si>
  <si>
    <t>DANFOSS RLV típusú, beszabályozási, elzárási, töltési-ürítési funkcióval,</t>
  </si>
  <si>
    <t>1/2" 003L0143</t>
  </si>
  <si>
    <t>82-656-102-002-21-51612</t>
  </si>
  <si>
    <t>Puffertároló</t>
  </si>
  <si>
    <t>karimás nyílással ellenőrzésre és tisztításra,</t>
  </si>
  <si>
    <t>belső felület kezeletlen, külső felület alapmázolt,</t>
  </si>
  <si>
    <t>3 bar/95°C,felszerelve, HuRay Quantum típusú,</t>
  </si>
  <si>
    <t>Quantum Q7 1000 RG j. 1000 literes</t>
  </si>
  <si>
    <t>M-82-461-109-100-77-12101</t>
  </si>
  <si>
    <t>Klímakonvektor (Fan-Coil),</t>
  </si>
  <si>
    <t>hűtési és fűtési rendszerekhez, felszerelve,</t>
  </si>
  <si>
    <t>2 csöves rendszerű, álmennyezeti légcsatornázható</t>
  </si>
  <si>
    <t>WMT 10 fali termosztáttal,</t>
  </si>
  <si>
    <t>kifüvó és beszívó csatlakozóidomokkal,</t>
  </si>
  <si>
    <t xml:space="preserve">AERMEC FCZ típusú, </t>
  </si>
  <si>
    <t>FCZ 200 P</t>
  </si>
  <si>
    <t>83-671-141-023-74-10103</t>
  </si>
  <si>
    <t>FCZ 250 P</t>
  </si>
  <si>
    <t>83-671-141-024-74-10103</t>
  </si>
  <si>
    <t>2 csöves rendszerű, álmennyezeti kazettás</t>
  </si>
  <si>
    <t>600x600 ráccsal</t>
  </si>
  <si>
    <t xml:space="preserve">AERMEC FCL típusú, </t>
  </si>
  <si>
    <t>FCL 36VL</t>
  </si>
  <si>
    <t>Egyutú zónaszelep,</t>
  </si>
  <si>
    <t>sárgarézből, felszerelve,</t>
  </si>
  <si>
    <t>DANFOSS AMZ 112 típusú,</t>
  </si>
  <si>
    <t>belső menetes</t>
  </si>
  <si>
    <t>15- 1/2" 082G5501</t>
  </si>
  <si>
    <t>82-121-222-022-21-66111</t>
  </si>
  <si>
    <t>Kétjáratú-egyutú motoros zónaszelep</t>
  </si>
  <si>
    <t>menetes kivitelben,</t>
  </si>
  <si>
    <t>(a szelepmozgató motor külön tételben történő</t>
  </si>
  <si>
    <t>elszámolásával), felszerelve,</t>
  </si>
  <si>
    <t>DN 15-1/2" Kvs=17 m3/h 082G5501</t>
  </si>
  <si>
    <t>82-122-222-002-21-66126</t>
  </si>
  <si>
    <t>Elektromos szelepmozgató motor,</t>
  </si>
  <si>
    <t>szelepre felszerelve,</t>
  </si>
  <si>
    <t>DANFOSS ABV/NC típusú,</t>
  </si>
  <si>
    <t>VMA szelepekhez</t>
  </si>
  <si>
    <t>kézi állítási lehetőség 082F0051</t>
  </si>
  <si>
    <t>82-662-311-011-21-66913</t>
  </si>
  <si>
    <t>Levegő-víz hőszivattyú berendezés,</t>
  </si>
  <si>
    <t>AERMEC típusú,</t>
  </si>
  <si>
    <t>ANL202H 32,70/39 kW</t>
  </si>
  <si>
    <t>83-681-112-033-81-81121</t>
  </si>
  <si>
    <t>Fűtési keverőcsomópont</t>
  </si>
  <si>
    <t>REMAK gyártmányú</t>
  </si>
  <si>
    <t>SUMX 1/EU</t>
  </si>
  <si>
    <t>K-00-000585</t>
  </si>
  <si>
    <t>Idomacél tartószerekezet</t>
  </si>
  <si>
    <t>K-00-000586</t>
  </si>
  <si>
    <t>Fűtésszerelési munkák próbái,</t>
  </si>
  <si>
    <t>fűtési vezetékrendszer nyomáspróbája</t>
  </si>
  <si>
    <t>82-999-211-001-00-00000</t>
  </si>
  <si>
    <t>82-999-211-002-00-00000</t>
  </si>
  <si>
    <t>próbafűtés, radiátorok beszabályozása</t>
  </si>
  <si>
    <t>23,261- 45,440 W telj. -ig</t>
  </si>
  <si>
    <t>82-999-222-002-00-00000</t>
  </si>
  <si>
    <t>kazánok, illetve hőközpont beüzemelése</t>
  </si>
  <si>
    <t>82-999-232-002-00-00000</t>
  </si>
  <si>
    <t>Fűtésszerelési munkák átadás-átvételi eljárásával</t>
  </si>
  <si>
    <t>82-999-241-001-00-00000</t>
  </si>
  <si>
    <t>82-999-241-002-00-00000</t>
  </si>
  <si>
    <t>82-999-241-003-00-00000</t>
  </si>
  <si>
    <t>82-999-241-004-00-00000</t>
  </si>
  <si>
    <t>Szellőzés szerelés</t>
  </si>
  <si>
    <t>Egyenes korcolt lemezvezeték,</t>
  </si>
  <si>
    <t>négyszög keresztmetszettel, tipizált kötésanyaggal,</t>
  </si>
  <si>
    <t>külön tételben kiírt tartószerkezetre felszerelve,</t>
  </si>
  <si>
    <t xml:space="preserve">SIG Air Handling Hungary VL gyártmányú, horganyzott acéllemezből, MEZ </t>
  </si>
  <si>
    <t>peremmel,</t>
  </si>
  <si>
    <t>II. kivitelben</t>
  </si>
  <si>
    <t>0,70 mm vtg. lemezből</t>
  </si>
  <si>
    <t>83-131-111-022-01-41012</t>
  </si>
  <si>
    <t>m2</t>
  </si>
  <si>
    <t>Hajlékony lemezcső,</t>
  </si>
  <si>
    <t>külön tételben kiírt tartószerkezetre szerelve,</t>
  </si>
  <si>
    <t>SIG Air Handling Hungary Semiflex típusú,</t>
  </si>
  <si>
    <t>alumíniumlemezből</t>
  </si>
  <si>
    <t>NA 100</t>
  </si>
  <si>
    <t>83-112-001-010-01-22011</t>
  </si>
  <si>
    <t>Elágazóidom,</t>
  </si>
  <si>
    <t>horganyzott acéllemezből, kötésanyaggal,</t>
  </si>
  <si>
    <t>SIG Air Handling Hungary TDG típusú,</t>
  </si>
  <si>
    <t>egál kivitelben</t>
  </si>
  <si>
    <t>83-113-031-010-01-11321</t>
  </si>
  <si>
    <t>Korcolt lemezidom,</t>
  </si>
  <si>
    <t>83-132-111-022-01-41022</t>
  </si>
  <si>
    <t>Épületgépészeti és ipari csővezeték, készülék és berendezési tárgy</t>
  </si>
  <si>
    <t>szigetelése szintetikus gumi, szintetikus kaucsuk, polietilén, vagy</t>
  </si>
  <si>
    <t>poliuretán anyagú lemezzel,</t>
  </si>
  <si>
    <t>teljes felületen ragasztással,</t>
  </si>
  <si>
    <t>KAIFLEX ST típusú, szigetelőlemez, sima, anyaga: szintetikus kaucsuk</t>
  </si>
  <si>
    <t>25 mm vtg.</t>
  </si>
  <si>
    <t>48-830-221-025-71-87810</t>
  </si>
  <si>
    <t>Befúvó légszelep festett acéllemezből, központi menetes</t>
  </si>
  <si>
    <t>ellenkerettel, felszerelve,</t>
  </si>
  <si>
    <t>SIG Air Handling Hungary P-DVS típusú,</t>
  </si>
  <si>
    <t>P-DVS 100</t>
  </si>
  <si>
    <t>83-224-101-010-21-25236</t>
  </si>
  <si>
    <t xml:space="preserve">Elszívó légszelep festett acéllemezből, </t>
  </si>
  <si>
    <t>szerelőkerettel, felszerelve,</t>
  </si>
  <si>
    <t>SIG Air Handling Hungary ALIZE típusú,</t>
  </si>
  <si>
    <t>ALIZE 100 + PKG 100</t>
  </si>
  <si>
    <t>M-83-224-101-010-21-25231</t>
  </si>
  <si>
    <t>Szabályozó és elzáró zsalu négyszögletes légcsatorna</t>
  </si>
  <si>
    <t>hálózatba építhető kivitelben, horganyzott acéllemez házban,</t>
  </si>
  <si>
    <t>MEZ kerettel, extrudált alumínium levelekkel, műanyag fogaskerék</t>
  </si>
  <si>
    <t>kényszerkapcsolattal, BELIMO mozgató motorral és rögzítő szerkezettel,</t>
  </si>
  <si>
    <t>SIG Air Handling Hungary JS típusú</t>
  </si>
  <si>
    <t>JS 250 250x150 mm</t>
  </si>
  <si>
    <t>83-252-211-031-21-10101</t>
  </si>
  <si>
    <t>Kulisszás hangcsillapító négyszög keresztmetszettel,</t>
  </si>
  <si>
    <t>horganyzott acéllemez házban, üvegfátyollal kasírozott</t>
  </si>
  <si>
    <t>üveggyapotból készített kulisszákkal,</t>
  </si>
  <si>
    <t>LINDAB DLDY típusú, résszélesség 100 mm, kulisszavastagság 100 mm,</t>
  </si>
  <si>
    <t>L= 2450 mm</t>
  </si>
  <si>
    <t>B= 400 mm H= 500 mm</t>
  </si>
  <si>
    <t>83-331-222-042-21-51017</t>
  </si>
  <si>
    <t xml:space="preserve">Füstcsappantyú, négyszög km-ű, fém házas, </t>
  </si>
  <si>
    <t xml:space="preserve">24V-os motoros, olvadó biztosítékkal, </t>
  </si>
  <si>
    <t>tégla, beton és könnyűszerkezetes falhoz</t>
  </si>
  <si>
    <t>SIG Air Handling Hungary ESAS típusú,</t>
  </si>
  <si>
    <t>ESAS 500x200 mm</t>
  </si>
  <si>
    <t>83-252-211-051-21-10101</t>
  </si>
  <si>
    <t>Hővisszanyerős szellőztető berendezés,</t>
  </si>
  <si>
    <t>elektromos kábelezéssel, beüzemeléssel</t>
  </si>
  <si>
    <t>rendszerbe beépítve,</t>
  </si>
  <si>
    <t>REMAK Cake VZ-7 típusú,</t>
  </si>
  <si>
    <t>REMAK j.</t>
  </si>
  <si>
    <t>83-581-134-030-61-11103</t>
  </si>
  <si>
    <t>Légcsatorna hálózat és tartozékainak üzempróbái</t>
  </si>
  <si>
    <t>és beszabályozása,</t>
  </si>
  <si>
    <t>vezetékrendszer tömörségi vizsgálata</t>
  </si>
  <si>
    <t>83-991-001-001-00-00000</t>
  </si>
  <si>
    <t>szabályzó szerkezetek beszabályozása</t>
  </si>
  <si>
    <t>83-991-001-002-00-00000</t>
  </si>
  <si>
    <t>légkezelő központok (klímák) üzempróbái és beszabályozása</t>
  </si>
  <si>
    <t>83-991-001-003-00-00000</t>
  </si>
  <si>
    <t>a teljes légtechnikai rendszer beszabályozása és próbaüzeme</t>
  </si>
  <si>
    <t>83-991-001-004-00-00000</t>
  </si>
  <si>
    <t>Légtechnikai szerelési munkák átadás-átvételi</t>
  </si>
  <si>
    <t>eljárásával kapcsolatos költségek,</t>
  </si>
  <si>
    <t>83-991-011-001-00-00000</t>
  </si>
  <si>
    <t>83-991-011-002-00-00000</t>
  </si>
  <si>
    <t>83-991-011-003-00-00000</t>
  </si>
  <si>
    <t>kezeléssel kapcsolatos kioktatás</t>
  </si>
  <si>
    <t>83-991-011-004-00-00000</t>
  </si>
  <si>
    <t>Fejezet szöveg</t>
  </si>
  <si>
    <t>KPE-acél összekötő beszerelése, KPE cső anyagminősége: PE 80/G-SDR11 MSZ EN 7809/P</t>
  </si>
  <si>
    <t>DIN 8074//075 Üzemi hőmérséklet: -25°C + 50°C Anyagminőségek: összekötő test acél MSZ EN 10025: 98</t>
  </si>
  <si>
    <t xml:space="preserve"> DIN EN 10025 rézhüvely: MSZ EN 64/1 - DIN EN 1754 GÁZGÉP ÖK típusú, külső menetes</t>
  </si>
  <si>
    <t xml:space="preserve">VOGEL and NOOT VONOVA 22K típusú, kétsoros, 2 konvektorlemezes kivitelben, 90/70/20°C, </t>
  </si>
  <si>
    <t>RAL 9016 szerinti törtfehér színben, 600 mm építési magassággal</t>
  </si>
  <si>
    <t>Megrendelő</t>
  </si>
  <si>
    <t xml:space="preserve"> neve:</t>
  </si>
  <si>
    <r>
      <t>Füzesgyarmat Város Önkormányzata</t>
    </r>
    <r>
      <rPr>
        <sz val="12"/>
        <color theme="1"/>
        <rFont val="Times New Roman"/>
        <family val="1"/>
        <charset val="238"/>
      </rPr>
      <t xml:space="preserve">  </t>
    </r>
  </si>
  <si>
    <t xml:space="preserve"> címe:</t>
  </si>
  <si>
    <r>
      <t>5525 Füzesgyarmat, Szabadság tér 1</t>
    </r>
    <r>
      <rPr>
        <sz val="12"/>
        <color rgb="FFC0C0C0"/>
        <rFont val="Times New Roman"/>
        <family val="1"/>
        <charset val="238"/>
      </rPr>
      <t>.</t>
    </r>
    <r>
      <rPr>
        <sz val="12"/>
        <color theme="1"/>
        <rFont val="Times New Roman"/>
        <family val="1"/>
        <charset val="238"/>
      </rPr>
      <t xml:space="preserve">  </t>
    </r>
  </si>
  <si>
    <t>Munka megnevezése:</t>
  </si>
  <si>
    <t>100 Férőhelyes munkásszálló kialakítása</t>
  </si>
  <si>
    <t xml:space="preserve"> </t>
  </si>
  <si>
    <r>
      <t>5525 Füzesgyarmat, Csánky Dezső út Hrsz: 512/27.</t>
    </r>
    <r>
      <rPr>
        <sz val="12"/>
        <color theme="1"/>
        <rFont val="Times New Roman"/>
        <family val="1"/>
        <charset val="238"/>
      </rPr>
      <t xml:space="preserve">  </t>
    </r>
  </si>
  <si>
    <t>KÖLTSÉGVETÉSI ÖSSZESÍTŐ</t>
  </si>
  <si>
    <t xml:space="preserve">készült </t>
  </si>
  <si>
    <t xml:space="preserve">A KONTROLL Kft.  Költségvetés  Készítő  Rendszerével </t>
  </si>
  <si>
    <t xml:space="preserve">HunÁr felújítási/kisvállalkozói  normák  alapján, </t>
  </si>
  <si>
    <t>2018. január 1-i  árszinten</t>
  </si>
  <si>
    <t>Anyag</t>
  </si>
  <si>
    <t>Díj</t>
  </si>
  <si>
    <r>
      <t>Külső közmű munkák</t>
    </r>
    <r>
      <rPr>
        <sz val="12"/>
        <color theme="1"/>
        <rFont val="Times New Roman"/>
        <family val="1"/>
        <charset val="238"/>
      </rPr>
      <t xml:space="preserve"> </t>
    </r>
  </si>
  <si>
    <r>
      <t>Gáz szerelés</t>
    </r>
    <r>
      <rPr>
        <sz val="12"/>
        <color theme="1"/>
        <rFont val="Times New Roman"/>
        <family val="1"/>
        <charset val="238"/>
      </rPr>
      <t xml:space="preserve"> </t>
    </r>
  </si>
  <si>
    <r>
      <t>Víz-szennyvíz szerelés</t>
    </r>
    <r>
      <rPr>
        <sz val="12"/>
        <color theme="1"/>
        <rFont val="Times New Roman"/>
        <family val="1"/>
        <charset val="238"/>
      </rPr>
      <t xml:space="preserve"> </t>
    </r>
  </si>
  <si>
    <r>
      <t>Hűtés-fűtés szerelés</t>
    </r>
    <r>
      <rPr>
        <sz val="12"/>
        <color theme="1"/>
        <rFont val="Times New Roman"/>
        <family val="1"/>
        <charset val="238"/>
      </rPr>
      <t xml:space="preserve"> </t>
    </r>
  </si>
  <si>
    <r>
      <t>Szellőzés szerelés</t>
    </r>
    <r>
      <rPr>
        <sz val="12"/>
        <color theme="1"/>
        <rFont val="Times New Roman"/>
        <family val="1"/>
        <charset val="238"/>
      </rPr>
      <t xml:space="preserve"> </t>
    </r>
  </si>
  <si>
    <t>Alapösszeg összesen:</t>
  </si>
  <si>
    <t>Nettó összesen:</t>
  </si>
  <si>
    <t>ÁFA:</t>
  </si>
  <si>
    <t xml:space="preserve">Bruttó összesen: </t>
  </si>
  <si>
    <t xml:space="preserve">Kelt: </t>
  </si>
  <si>
    <r>
      <t>Épületgépészeti rendszerek szerelési munkák</t>
    </r>
    <r>
      <rPr>
        <sz val="12"/>
        <color theme="1"/>
        <rFont val="Times New Roman"/>
        <family val="1"/>
        <charset val="238"/>
      </rPr>
      <t xml:space="preserve"> </t>
    </r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</si>
</sst>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rgb="FF008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rgb="FFC0C0C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0" fillId="0" borderId="2" xfId="0" applyBorder="1"/>
    <xf numFmtId="0" fontId="3" fillId="0" borderId="2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4" fontId="5" fillId="0" borderId="0" xfId="0" applyNumberFormat="1" applyFont="1"/>
    <xf numFmtId="4" fontId="4" fillId="0" borderId="0" xfId="0" applyNumberFormat="1" applyFont="1" applyProtection="1"/>
    <xf numFmtId="3" fontId="5" fillId="0" borderId="0" xfId="0" applyNumberFormat="1" applyFont="1"/>
    <xf numFmtId="4" fontId="6" fillId="0" borderId="1" xfId="0" applyNumberFormat="1" applyFont="1" applyBorder="1"/>
    <xf numFmtId="4" fontId="6" fillId="0" borderId="2" xfId="0" applyNumberFormat="1" applyFont="1" applyBorder="1"/>
    <xf numFmtId="0" fontId="0" fillId="0" borderId="0" xfId="0" applyAlignment="1">
      <alignment wrapText="1"/>
    </xf>
    <xf numFmtId="22" fontId="0" fillId="0" borderId="0" xfId="0" applyNumberFormat="1" applyAlignment="1">
      <alignment wrapText="1"/>
    </xf>
    <xf numFmtId="0" fontId="2" fillId="0" borderId="0" xfId="0" applyFont="1" applyAlignment="1">
      <alignment wrapText="1"/>
    </xf>
    <xf numFmtId="0" fontId="0" fillId="0" borderId="2" xfId="0" applyBorder="1" applyAlignment="1">
      <alignment wrapText="1"/>
    </xf>
    <xf numFmtId="0" fontId="5" fillId="0" borderId="0" xfId="0" applyFont="1" applyAlignment="1">
      <alignment wrapText="1"/>
    </xf>
    <xf numFmtId="0" fontId="0" fillId="0" borderId="0" xfId="0"/>
    <xf numFmtId="0" fontId="4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left" vertical="center" indent="15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/>
    </xf>
    <xf numFmtId="9" fontId="8" fillId="0" borderId="0" xfId="0" applyNumberFormat="1" applyFont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66"/>
  <sheetViews>
    <sheetView workbookViewId="0"/>
  </sheetViews>
  <sheetFormatPr defaultRowHeight="15"/>
  <cols>
    <col min="1" max="1" width="18.85546875" customWidth="1"/>
    <col min="2" max="2" width="14.7109375" style="12" customWidth="1"/>
    <col min="3" max="3" width="21.7109375" customWidth="1"/>
    <col min="4" max="4" width="13.28515625" customWidth="1"/>
    <col min="6" max="6" width="6.28515625" customWidth="1"/>
    <col min="7" max="7" width="11.42578125" customWidth="1"/>
    <col min="8" max="8" width="9.140625" customWidth="1"/>
    <col min="9" max="9" width="10.5703125" customWidth="1"/>
    <col min="10" max="10" width="11.5703125" customWidth="1"/>
  </cols>
  <sheetData>
    <row r="1" spans="1:10" ht="30">
      <c r="A1" t="s">
        <v>0</v>
      </c>
      <c r="B1" s="12" t="s">
        <v>1</v>
      </c>
    </row>
    <row r="2" spans="1:10">
      <c r="A2" t="s">
        <v>2</v>
      </c>
    </row>
    <row r="3" spans="1:10" ht="30">
      <c r="A3" t="s">
        <v>3</v>
      </c>
      <c r="B3" s="12" t="s">
        <v>4</v>
      </c>
    </row>
    <row r="4" spans="1:10">
      <c r="A4" t="s">
        <v>5</v>
      </c>
    </row>
    <row r="5" spans="1:10">
      <c r="A5" t="s">
        <v>6</v>
      </c>
      <c r="B5" s="13"/>
    </row>
    <row r="7" spans="1:10" ht="15.75" thickBot="1">
      <c r="A7" s="1" t="s">
        <v>1069</v>
      </c>
      <c r="B7" s="14" t="s">
        <v>7</v>
      </c>
      <c r="C7" s="1" t="s">
        <v>8</v>
      </c>
      <c r="D7" s="1" t="s">
        <v>9</v>
      </c>
      <c r="E7" s="1" t="s">
        <v>10</v>
      </c>
      <c r="F7" s="1"/>
      <c r="G7" s="1" t="s">
        <v>11</v>
      </c>
      <c r="H7" s="1" t="s">
        <v>12</v>
      </c>
      <c r="I7" s="1" t="s">
        <v>13</v>
      </c>
      <c r="J7" s="1" t="s">
        <v>14</v>
      </c>
    </row>
    <row r="8" spans="1:10" ht="16.5" thickTop="1">
      <c r="A8" s="3"/>
      <c r="B8" s="15"/>
      <c r="C8" s="2"/>
      <c r="D8" s="2"/>
      <c r="E8" s="2"/>
      <c r="F8" s="2"/>
      <c r="G8" s="2"/>
      <c r="H8" s="2"/>
      <c r="I8" s="2"/>
      <c r="J8" s="2"/>
    </row>
    <row r="9" spans="1:10" ht="15.75">
      <c r="A9" s="4" t="s">
        <v>15</v>
      </c>
    </row>
    <row r="11" spans="1:10">
      <c r="C11" s="5" t="s">
        <v>16</v>
      </c>
    </row>
    <row r="12" spans="1:10">
      <c r="C12" s="5" t="s">
        <v>17</v>
      </c>
    </row>
    <row r="13" spans="1:10">
      <c r="C13" s="5" t="s">
        <v>18</v>
      </c>
    </row>
    <row r="14" spans="1:10">
      <c r="C14" s="5" t="s">
        <v>19</v>
      </c>
    </row>
    <row r="15" spans="1:10" ht="26.25">
      <c r="A15" s="5">
        <v>1</v>
      </c>
      <c r="B15" s="16" t="s">
        <v>21</v>
      </c>
      <c r="C15" s="5" t="s">
        <v>20</v>
      </c>
      <c r="D15" s="7">
        <f>ROUND( 83,2 )</f>
        <v>83</v>
      </c>
      <c r="E15" s="5" t="s">
        <v>22</v>
      </c>
      <c r="F15" s="6" t="s">
        <v>23</v>
      </c>
      <c r="G15" s="8">
        <v>0</v>
      </c>
      <c r="H15" s="7">
        <f>ROUND( D$15*G15,0 )</f>
        <v>0</v>
      </c>
    </row>
    <row r="16" spans="1:10">
      <c r="F16" s="6" t="s">
        <v>24</v>
      </c>
      <c r="G16" s="8">
        <v>0</v>
      </c>
      <c r="I16" s="7">
        <f>ROUND( D$15*G16,0 )</f>
        <v>0</v>
      </c>
    </row>
    <row r="17" spans="1:10">
      <c r="F17" s="6" t="s">
        <v>25</v>
      </c>
      <c r="G17" s="8">
        <v>0</v>
      </c>
      <c r="J17" s="7">
        <f>ROUND( D$15*G17,0 )</f>
        <v>0</v>
      </c>
    </row>
    <row r="20" spans="1:10">
      <c r="C20" s="5" t="s">
        <v>26</v>
      </c>
    </row>
    <row r="21" spans="1:10">
      <c r="C21" s="5" t="s">
        <v>17</v>
      </c>
    </row>
    <row r="22" spans="1:10">
      <c r="C22" s="5" t="s">
        <v>27</v>
      </c>
    </row>
    <row r="23" spans="1:10">
      <c r="C23" s="5" t="s">
        <v>28</v>
      </c>
    </row>
    <row r="24" spans="1:10">
      <c r="C24" s="5" t="s">
        <v>29</v>
      </c>
    </row>
    <row r="25" spans="1:10" ht="26.25">
      <c r="A25" s="5">
        <v>2</v>
      </c>
      <c r="B25" s="16" t="s">
        <v>31</v>
      </c>
      <c r="C25" s="5" t="s">
        <v>30</v>
      </c>
      <c r="D25" s="7">
        <f>ROUND( 1,2 )</f>
        <v>1</v>
      </c>
      <c r="E25" s="5" t="s">
        <v>32</v>
      </c>
      <c r="F25" s="6" t="s">
        <v>23</v>
      </c>
      <c r="G25" s="8">
        <v>0</v>
      </c>
      <c r="H25" s="7">
        <f>ROUND( D$25*G25,0 )</f>
        <v>0</v>
      </c>
    </row>
    <row r="26" spans="1:10">
      <c r="F26" s="6" t="s">
        <v>24</v>
      </c>
      <c r="G26" s="8">
        <v>0</v>
      </c>
      <c r="I26" s="7">
        <f>ROUND( D$25*G26,0 )</f>
        <v>0</v>
      </c>
    </row>
    <row r="27" spans="1:10">
      <c r="F27" s="6" t="s">
        <v>25</v>
      </c>
      <c r="G27" s="8">
        <v>0</v>
      </c>
      <c r="J27" s="7">
        <f>ROUND( D$25*G27,0 )</f>
        <v>0</v>
      </c>
    </row>
    <row r="30" spans="1:10">
      <c r="C30" s="5" t="s">
        <v>26</v>
      </c>
    </row>
    <row r="31" spans="1:10">
      <c r="C31" s="5" t="s">
        <v>17</v>
      </c>
    </row>
    <row r="32" spans="1:10">
      <c r="C32" s="5" t="s">
        <v>33</v>
      </c>
    </row>
    <row r="33" spans="1:10">
      <c r="C33" s="5" t="s">
        <v>34</v>
      </c>
    </row>
    <row r="34" spans="1:10" ht="26.25">
      <c r="A34" s="5">
        <v>3</v>
      </c>
      <c r="B34" s="16" t="s">
        <v>36</v>
      </c>
      <c r="C34" s="5" t="s">
        <v>35</v>
      </c>
      <c r="D34" s="7">
        <f>ROUND( 2,2 )</f>
        <v>2</v>
      </c>
      <c r="E34" s="5" t="s">
        <v>32</v>
      </c>
      <c r="F34" s="6" t="s">
        <v>23</v>
      </c>
      <c r="G34" s="8">
        <v>0</v>
      </c>
      <c r="H34" s="7">
        <f>ROUND( D$34*G34,0 )</f>
        <v>0</v>
      </c>
    </row>
    <row r="35" spans="1:10">
      <c r="F35" s="6" t="s">
        <v>24</v>
      </c>
      <c r="G35" s="8">
        <v>0</v>
      </c>
      <c r="I35" s="7">
        <f>ROUND( D$34*G35,0 )</f>
        <v>0</v>
      </c>
    </row>
    <row r="36" spans="1:10">
      <c r="F36" s="6" t="s">
        <v>25</v>
      </c>
      <c r="G36" s="8">
        <v>0</v>
      </c>
      <c r="J36" s="7">
        <f>ROUND( D$34*G36,0 )</f>
        <v>0</v>
      </c>
    </row>
    <row r="39" spans="1:10">
      <c r="C39" s="5" t="s">
        <v>26</v>
      </c>
    </row>
    <row r="40" spans="1:10">
      <c r="C40" s="5" t="s">
        <v>17</v>
      </c>
    </row>
    <row r="41" spans="1:10">
      <c r="C41" s="5" t="s">
        <v>37</v>
      </c>
    </row>
    <row r="42" spans="1:10">
      <c r="C42" s="5" t="s">
        <v>34</v>
      </c>
    </row>
    <row r="43" spans="1:10" ht="26.25">
      <c r="A43" s="5">
        <v>4</v>
      </c>
      <c r="B43" s="16" t="s">
        <v>39</v>
      </c>
      <c r="C43" s="5" t="s">
        <v>38</v>
      </c>
      <c r="D43" s="7">
        <f>ROUND( 1,2 )</f>
        <v>1</v>
      </c>
      <c r="E43" s="5" t="s">
        <v>32</v>
      </c>
      <c r="F43" s="6" t="s">
        <v>23</v>
      </c>
      <c r="G43" s="8">
        <v>0</v>
      </c>
      <c r="H43" s="7">
        <f>ROUND( D$43*G43,0 )</f>
        <v>0</v>
      </c>
    </row>
    <row r="44" spans="1:10">
      <c r="F44" s="6" t="s">
        <v>24</v>
      </c>
      <c r="G44" s="8">
        <v>0</v>
      </c>
      <c r="I44" s="7">
        <f>ROUND( D$43*G44,0 )</f>
        <v>0</v>
      </c>
    </row>
    <row r="45" spans="1:10">
      <c r="F45" s="6" t="s">
        <v>25</v>
      </c>
      <c r="G45" s="8">
        <v>0</v>
      </c>
      <c r="J45" s="7">
        <f>ROUND( D$43*G45,0 )</f>
        <v>0</v>
      </c>
    </row>
    <row r="48" spans="1:10">
      <c r="C48" s="5" t="s">
        <v>26</v>
      </c>
    </row>
    <row r="49" spans="1:10">
      <c r="C49" s="5" t="s">
        <v>17</v>
      </c>
    </row>
    <row r="50" spans="1:10">
      <c r="C50" s="5" t="s">
        <v>40</v>
      </c>
    </row>
    <row r="51" spans="1:10">
      <c r="C51" s="5" t="s">
        <v>41</v>
      </c>
    </row>
    <row r="52" spans="1:10" ht="26.25">
      <c r="A52" s="5">
        <v>5</v>
      </c>
      <c r="B52" s="16" t="s">
        <v>43</v>
      </c>
      <c r="C52" s="5" t="s">
        <v>42</v>
      </c>
      <c r="D52" s="7">
        <f>ROUND( 3,2 )</f>
        <v>3</v>
      </c>
      <c r="E52" s="5" t="s">
        <v>32</v>
      </c>
      <c r="F52" s="6" t="s">
        <v>23</v>
      </c>
      <c r="G52" s="8">
        <v>0</v>
      </c>
      <c r="H52" s="7">
        <f>ROUND( D$52*G52,0 )</f>
        <v>0</v>
      </c>
    </row>
    <row r="53" spans="1:10">
      <c r="F53" s="6" t="s">
        <v>24</v>
      </c>
      <c r="G53" s="8">
        <v>0</v>
      </c>
      <c r="I53" s="7">
        <f>ROUND( D$52*G53,0 )</f>
        <v>0</v>
      </c>
    </row>
    <row r="54" spans="1:10">
      <c r="F54" s="6" t="s">
        <v>25</v>
      </c>
      <c r="G54" s="8">
        <v>0</v>
      </c>
      <c r="J54" s="7">
        <f>ROUND( D$52*G54,0 )</f>
        <v>0</v>
      </c>
    </row>
    <row r="57" spans="1:10">
      <c r="C57" s="5" t="s">
        <v>26</v>
      </c>
    </row>
    <row r="58" spans="1:10">
      <c r="C58" s="5" t="s">
        <v>17</v>
      </c>
    </row>
    <row r="59" spans="1:10">
      <c r="C59" s="5" t="s">
        <v>44</v>
      </c>
    </row>
    <row r="60" spans="1:10" ht="26.25">
      <c r="A60" s="5">
        <v>6</v>
      </c>
      <c r="B60" s="16" t="s">
        <v>46</v>
      </c>
      <c r="C60" s="5" t="s">
        <v>45</v>
      </c>
      <c r="D60" s="7">
        <f>ROUND( 1,2 )</f>
        <v>1</v>
      </c>
      <c r="E60" s="5" t="s">
        <v>32</v>
      </c>
      <c r="F60" s="6" t="s">
        <v>23</v>
      </c>
      <c r="G60" s="8">
        <v>0</v>
      </c>
      <c r="H60" s="7">
        <f>ROUND( D$60*G60,0 )</f>
        <v>0</v>
      </c>
    </row>
    <row r="61" spans="1:10">
      <c r="F61" s="6" t="s">
        <v>24</v>
      </c>
      <c r="G61" s="8">
        <v>0</v>
      </c>
      <c r="I61" s="7">
        <f>ROUND( D$60*G61,0 )</f>
        <v>0</v>
      </c>
    </row>
    <row r="62" spans="1:10">
      <c r="F62" s="6" t="s">
        <v>25</v>
      </c>
      <c r="G62" s="8">
        <v>0</v>
      </c>
      <c r="J62" s="7">
        <f>ROUND( D$60*G62,0 )</f>
        <v>0</v>
      </c>
    </row>
    <row r="65" spans="1:10">
      <c r="C65" s="5" t="s">
        <v>16</v>
      </c>
    </row>
    <row r="66" spans="1:10">
      <c r="C66" s="5" t="s">
        <v>17</v>
      </c>
    </row>
    <row r="67" spans="1:10">
      <c r="C67" s="5" t="s">
        <v>18</v>
      </c>
    </row>
    <row r="68" spans="1:10">
      <c r="C68" s="5" t="s">
        <v>19</v>
      </c>
    </row>
    <row r="69" spans="1:10">
      <c r="C69" s="5" t="s">
        <v>47</v>
      </c>
    </row>
    <row r="70" spans="1:10" ht="26.25">
      <c r="A70" s="5">
        <v>7</v>
      </c>
      <c r="B70" s="16" t="s">
        <v>49</v>
      </c>
      <c r="C70" s="5" t="s">
        <v>48</v>
      </c>
      <c r="D70" s="7">
        <f>ROUND( 25,2 )</f>
        <v>25</v>
      </c>
      <c r="E70" s="5" t="s">
        <v>22</v>
      </c>
      <c r="F70" s="6" t="s">
        <v>23</v>
      </c>
      <c r="G70" s="8">
        <v>0</v>
      </c>
      <c r="H70" s="7">
        <f>ROUND( D$70*G70,0 )</f>
        <v>0</v>
      </c>
    </row>
    <row r="71" spans="1:10">
      <c r="F71" s="6" t="s">
        <v>24</v>
      </c>
      <c r="G71" s="8">
        <v>0</v>
      </c>
      <c r="I71" s="7">
        <f>ROUND( D$70*G71,0 )</f>
        <v>0</v>
      </c>
    </row>
    <row r="72" spans="1:10">
      <c r="F72" s="6" t="s">
        <v>25</v>
      </c>
      <c r="G72" s="8">
        <v>0</v>
      </c>
      <c r="J72" s="7">
        <f>ROUND( D$70*G72,0 )</f>
        <v>0</v>
      </c>
    </row>
    <row r="75" spans="1:10">
      <c r="C75" s="5" t="s">
        <v>50</v>
      </c>
    </row>
    <row r="76" spans="1:10">
      <c r="C76" s="5" t="s">
        <v>51</v>
      </c>
    </row>
    <row r="77" spans="1:10">
      <c r="C77" s="5" t="s">
        <v>52</v>
      </c>
    </row>
    <row r="78" spans="1:10">
      <c r="C78" s="5" t="s">
        <v>53</v>
      </c>
    </row>
    <row r="79" spans="1:10">
      <c r="C79" s="5" t="s">
        <v>54</v>
      </c>
    </row>
    <row r="80" spans="1:10" ht="26.25">
      <c r="A80" s="5">
        <v>8</v>
      </c>
      <c r="B80" s="16" t="s">
        <v>55</v>
      </c>
      <c r="C80" s="5"/>
      <c r="D80" s="7">
        <f>ROUND( 1,2 )</f>
        <v>1</v>
      </c>
      <c r="E80" s="5" t="s">
        <v>32</v>
      </c>
      <c r="F80" s="6" t="s">
        <v>23</v>
      </c>
      <c r="G80" s="8">
        <v>0</v>
      </c>
      <c r="H80" s="7">
        <f>ROUND( D$80*G80,0 )</f>
        <v>0</v>
      </c>
    </row>
    <row r="81" spans="1:10">
      <c r="F81" s="6" t="s">
        <v>24</v>
      </c>
      <c r="G81" s="8">
        <v>0</v>
      </c>
      <c r="I81" s="7">
        <f>ROUND( D$80*G81,0 )</f>
        <v>0</v>
      </c>
    </row>
    <row r="82" spans="1:10">
      <c r="F82" s="6" t="s">
        <v>25</v>
      </c>
      <c r="G82" s="8">
        <v>0</v>
      </c>
      <c r="J82" s="7">
        <f>ROUND( D$80*G82,0 )</f>
        <v>0</v>
      </c>
    </row>
    <row r="85" spans="1:10">
      <c r="C85" s="5" t="s">
        <v>56</v>
      </c>
    </row>
    <row r="86" spans="1:10">
      <c r="C86" s="5" t="s">
        <v>57</v>
      </c>
    </row>
    <row r="87" spans="1:10">
      <c r="C87" s="5" t="s">
        <v>58</v>
      </c>
    </row>
    <row r="88" spans="1:10">
      <c r="C88" s="5" t="s">
        <v>59</v>
      </c>
    </row>
    <row r="89" spans="1:10" ht="26.25">
      <c r="A89" s="5">
        <v>9</v>
      </c>
      <c r="B89" s="16" t="s">
        <v>61</v>
      </c>
      <c r="C89" s="5" t="s">
        <v>60</v>
      </c>
      <c r="D89" s="7">
        <f>ROUND( 1,2 )</f>
        <v>1</v>
      </c>
      <c r="E89" s="5" t="s">
        <v>32</v>
      </c>
      <c r="F89" s="6" t="s">
        <v>23</v>
      </c>
      <c r="G89" s="8">
        <v>0</v>
      </c>
      <c r="H89" s="7">
        <f>ROUND( D$89*G89,0 )</f>
        <v>0</v>
      </c>
    </row>
    <row r="90" spans="1:10">
      <c r="F90" s="6" t="s">
        <v>24</v>
      </c>
      <c r="G90" s="8">
        <v>0</v>
      </c>
      <c r="I90" s="7">
        <f>ROUND( D$89*G90,0 )</f>
        <v>0</v>
      </c>
    </row>
    <row r="91" spans="1:10">
      <c r="F91" s="6" t="s">
        <v>25</v>
      </c>
      <c r="G91" s="8">
        <v>0</v>
      </c>
      <c r="J91" s="7">
        <f>ROUND( D$89*G91,2 )</f>
        <v>0</v>
      </c>
    </row>
    <row r="94" spans="1:10">
      <c r="C94" s="5" t="s">
        <v>62</v>
      </c>
    </row>
    <row r="95" spans="1:10">
      <c r="C95" s="5" t="s">
        <v>63</v>
      </c>
    </row>
    <row r="96" spans="1:10">
      <c r="C96" s="5" t="s">
        <v>64</v>
      </c>
    </row>
    <row r="97" spans="1:10">
      <c r="C97" s="5" t="s">
        <v>65</v>
      </c>
    </row>
    <row r="98" spans="1:10">
      <c r="C98" s="5" t="s">
        <v>66</v>
      </c>
    </row>
    <row r="99" spans="1:10">
      <c r="C99" s="5" t="s">
        <v>67</v>
      </c>
    </row>
    <row r="100" spans="1:10">
      <c r="C100" s="5" t="s">
        <v>68</v>
      </c>
    </row>
    <row r="101" spans="1:10" ht="26.25">
      <c r="A101" s="5">
        <v>10</v>
      </c>
      <c r="B101" s="16" t="s">
        <v>70</v>
      </c>
      <c r="C101" s="5" t="s">
        <v>69</v>
      </c>
      <c r="D101" s="7">
        <f>ROUND( 1,2 )</f>
        <v>1</v>
      </c>
      <c r="E101" s="5" t="s">
        <v>32</v>
      </c>
      <c r="F101" s="6" t="s">
        <v>23</v>
      </c>
      <c r="G101" s="8">
        <v>0</v>
      </c>
      <c r="H101" s="7">
        <f>ROUND( D$101*G101,0 )</f>
        <v>0</v>
      </c>
    </row>
    <row r="102" spans="1:10">
      <c r="F102" s="6" t="s">
        <v>24</v>
      </c>
      <c r="G102" s="8">
        <v>0</v>
      </c>
      <c r="I102" s="7">
        <f>ROUND( D$101*G102,0 )</f>
        <v>0</v>
      </c>
    </row>
    <row r="103" spans="1:10">
      <c r="F103" s="6" t="s">
        <v>25</v>
      </c>
      <c r="G103" s="8">
        <v>0</v>
      </c>
      <c r="J103" s="7">
        <f>ROUND( D$101*G103,2 )</f>
        <v>0</v>
      </c>
    </row>
    <row r="106" spans="1:10">
      <c r="C106" s="5" t="s">
        <v>71</v>
      </c>
    </row>
    <row r="107" spans="1:10">
      <c r="C107" s="5" t="s">
        <v>72</v>
      </c>
    </row>
    <row r="108" spans="1:10">
      <c r="C108" s="5" t="s">
        <v>73</v>
      </c>
    </row>
    <row r="109" spans="1:10" ht="26.25">
      <c r="A109" s="5">
        <v>11</v>
      </c>
      <c r="B109" s="16" t="s">
        <v>75</v>
      </c>
      <c r="C109" s="5" t="s">
        <v>74</v>
      </c>
      <c r="D109" s="7">
        <f>ROUND( 1,2 )</f>
        <v>1</v>
      </c>
      <c r="E109" s="5" t="s">
        <v>32</v>
      </c>
      <c r="F109" s="6" t="s">
        <v>23</v>
      </c>
      <c r="G109" s="8">
        <v>0</v>
      </c>
      <c r="H109" s="7">
        <f>ROUND( D$109*G109,0 )</f>
        <v>0</v>
      </c>
    </row>
    <row r="110" spans="1:10">
      <c r="F110" s="6" t="s">
        <v>24</v>
      </c>
      <c r="G110" s="8">
        <v>0</v>
      </c>
      <c r="I110" s="7">
        <f>ROUND( D$109*G110,0 )</f>
        <v>0</v>
      </c>
    </row>
    <row r="111" spans="1:10">
      <c r="F111" s="6" t="s">
        <v>25</v>
      </c>
      <c r="G111" s="8">
        <v>0</v>
      </c>
      <c r="J111" s="7">
        <f>ROUND( D$109*G111,0 )</f>
        <v>0</v>
      </c>
    </row>
    <row r="114" spans="1:10">
      <c r="C114" s="5" t="s">
        <v>76</v>
      </c>
    </row>
    <row r="115" spans="1:10">
      <c r="C115" s="5" t="s">
        <v>77</v>
      </c>
    </row>
    <row r="116" spans="1:10">
      <c r="C116" s="5" t="s">
        <v>78</v>
      </c>
    </row>
    <row r="117" spans="1:10">
      <c r="C117" s="5" t="s">
        <v>79</v>
      </c>
    </row>
    <row r="118" spans="1:10">
      <c r="C118" s="5" t="s">
        <v>80</v>
      </c>
    </row>
    <row r="119" spans="1:10" ht="26.25">
      <c r="A119" s="5">
        <v>12</v>
      </c>
      <c r="B119" s="16" t="s">
        <v>82</v>
      </c>
      <c r="C119" s="5" t="s">
        <v>81</v>
      </c>
      <c r="D119" s="7">
        <f>ROUND( 75,2 )</f>
        <v>75</v>
      </c>
      <c r="E119" s="5" t="s">
        <v>22</v>
      </c>
      <c r="F119" s="6" t="s">
        <v>23</v>
      </c>
      <c r="G119" s="8">
        <v>0</v>
      </c>
      <c r="H119" s="7">
        <f>ROUND( D$119*G119,0 )</f>
        <v>0</v>
      </c>
    </row>
    <row r="120" spans="1:10">
      <c r="F120" s="6" t="s">
        <v>24</v>
      </c>
      <c r="G120" s="8">
        <v>0</v>
      </c>
      <c r="I120" s="7">
        <f>ROUND( D$119*G120,0 )</f>
        <v>0</v>
      </c>
    </row>
    <row r="121" spans="1:10">
      <c r="F121" s="6" t="s">
        <v>25</v>
      </c>
      <c r="G121" s="8">
        <v>0</v>
      </c>
      <c r="J121" s="7">
        <f>ROUND( D$119*G121,2 )</f>
        <v>0</v>
      </c>
    </row>
    <row r="124" spans="1:10">
      <c r="C124" s="5" t="s">
        <v>16</v>
      </c>
    </row>
    <row r="125" spans="1:10">
      <c r="C125" s="5" t="s">
        <v>17</v>
      </c>
    </row>
    <row r="126" spans="1:10">
      <c r="C126" s="5" t="s">
        <v>18</v>
      </c>
    </row>
    <row r="127" spans="1:10">
      <c r="C127" s="5" t="s">
        <v>19</v>
      </c>
    </row>
    <row r="128" spans="1:10" ht="26.25">
      <c r="A128" s="5">
        <v>13</v>
      </c>
      <c r="B128" s="16" t="s">
        <v>21</v>
      </c>
      <c r="C128" s="5" t="s">
        <v>20</v>
      </c>
      <c r="D128" s="7">
        <f>ROUND( 90,2 )</f>
        <v>90</v>
      </c>
      <c r="E128" s="5" t="s">
        <v>22</v>
      </c>
      <c r="F128" s="6" t="s">
        <v>23</v>
      </c>
      <c r="G128" s="8">
        <v>0</v>
      </c>
      <c r="H128" s="7">
        <f>ROUND( D$128*G128,0 )</f>
        <v>0</v>
      </c>
    </row>
    <row r="129" spans="1:10">
      <c r="F129" s="6" t="s">
        <v>24</v>
      </c>
      <c r="G129" s="8">
        <v>0</v>
      </c>
      <c r="I129" s="7">
        <f>ROUND( D$128*G129,0 )</f>
        <v>0</v>
      </c>
    </row>
    <row r="130" spans="1:10">
      <c r="F130" s="6" t="s">
        <v>25</v>
      </c>
      <c r="G130" s="8">
        <v>0</v>
      </c>
      <c r="J130" s="7">
        <f>ROUND( D$128*G130,0 )</f>
        <v>0</v>
      </c>
    </row>
    <row r="133" spans="1:10">
      <c r="C133" s="5" t="s">
        <v>83</v>
      </c>
    </row>
    <row r="134" spans="1:10">
      <c r="C134" s="5" t="s">
        <v>84</v>
      </c>
    </row>
    <row r="135" spans="1:10">
      <c r="C135" s="5" t="s">
        <v>85</v>
      </c>
    </row>
    <row r="136" spans="1:10">
      <c r="C136" s="5" t="s">
        <v>86</v>
      </c>
    </row>
    <row r="137" spans="1:10" ht="26.25">
      <c r="A137" s="5">
        <v>14</v>
      </c>
      <c r="B137" s="16" t="s">
        <v>88</v>
      </c>
      <c r="C137" s="5" t="s">
        <v>87</v>
      </c>
      <c r="D137" s="7">
        <f>ROUND( 6,2 )</f>
        <v>6</v>
      </c>
      <c r="E137" s="5" t="s">
        <v>32</v>
      </c>
      <c r="F137" s="6" t="s">
        <v>23</v>
      </c>
      <c r="G137" s="8">
        <v>0</v>
      </c>
      <c r="H137" s="7">
        <f>ROUND( D$137*G137,0 )</f>
        <v>0</v>
      </c>
    </row>
    <row r="138" spans="1:10">
      <c r="F138" s="6" t="s">
        <v>24</v>
      </c>
      <c r="G138" s="8">
        <v>0</v>
      </c>
      <c r="I138" s="7">
        <f>ROUND( D$137*G138,0 )</f>
        <v>0</v>
      </c>
    </row>
    <row r="139" spans="1:10">
      <c r="F139" s="6" t="s">
        <v>25</v>
      </c>
      <c r="G139" s="8">
        <v>0</v>
      </c>
      <c r="J139" s="7">
        <f>ROUND( D$137*G139,2 )</f>
        <v>0</v>
      </c>
    </row>
    <row r="142" spans="1:10">
      <c r="C142" s="5" t="s">
        <v>89</v>
      </c>
    </row>
    <row r="143" spans="1:10">
      <c r="C143" s="5" t="s">
        <v>90</v>
      </c>
    </row>
    <row r="144" spans="1:10" ht="26.25">
      <c r="A144" s="5">
        <v>15</v>
      </c>
      <c r="B144" s="16" t="s">
        <v>92</v>
      </c>
      <c r="C144" s="5" t="s">
        <v>91</v>
      </c>
      <c r="D144" s="7">
        <f>ROUND( 1,2 )</f>
        <v>1</v>
      </c>
      <c r="E144" s="5" t="s">
        <v>32</v>
      </c>
      <c r="F144" s="6" t="s">
        <v>23</v>
      </c>
      <c r="G144" s="8">
        <v>0</v>
      </c>
      <c r="H144" s="7">
        <f>ROUND( D$144*G144,0 )</f>
        <v>0</v>
      </c>
    </row>
    <row r="145" spans="1:10">
      <c r="F145" s="6" t="s">
        <v>24</v>
      </c>
      <c r="G145" s="8">
        <v>0</v>
      </c>
      <c r="I145" s="7">
        <f>ROUND( D$144*G145,0 )</f>
        <v>0</v>
      </c>
    </row>
    <row r="146" spans="1:10">
      <c r="F146" s="6" t="s">
        <v>25</v>
      </c>
      <c r="G146" s="8">
        <v>0</v>
      </c>
      <c r="J146" s="7">
        <f>ROUND( D$144*G146,2 )</f>
        <v>0</v>
      </c>
    </row>
    <row r="149" spans="1:10">
      <c r="C149" s="5" t="s">
        <v>93</v>
      </c>
    </row>
    <row r="150" spans="1:10">
      <c r="C150" s="5" t="s">
        <v>94</v>
      </c>
    </row>
    <row r="151" spans="1:10">
      <c r="C151" s="5" t="s">
        <v>95</v>
      </c>
    </row>
    <row r="152" spans="1:10">
      <c r="C152" s="5" t="s">
        <v>96</v>
      </c>
    </row>
    <row r="153" spans="1:10">
      <c r="C153" s="5" t="s">
        <v>97</v>
      </c>
    </row>
    <row r="154" spans="1:10">
      <c r="C154" s="5" t="s">
        <v>98</v>
      </c>
    </row>
    <row r="155" spans="1:10">
      <c r="C155" s="5" t="s">
        <v>99</v>
      </c>
    </row>
    <row r="156" spans="1:10">
      <c r="C156" s="5" t="s">
        <v>100</v>
      </c>
    </row>
    <row r="157" spans="1:10">
      <c r="C157" s="5" t="s">
        <v>101</v>
      </c>
    </row>
    <row r="158" spans="1:10" ht="26.25">
      <c r="A158" s="5">
        <v>16</v>
      </c>
      <c r="B158" s="16" t="s">
        <v>103</v>
      </c>
      <c r="C158" s="5" t="s">
        <v>102</v>
      </c>
      <c r="D158" s="7">
        <f>ROUND( 1,2 )</f>
        <v>1</v>
      </c>
      <c r="E158" s="5" t="s">
        <v>32</v>
      </c>
      <c r="F158" s="6" t="s">
        <v>23</v>
      </c>
      <c r="G158" s="8">
        <v>0</v>
      </c>
      <c r="H158" s="7">
        <f>ROUND( D$158*G158,0 )</f>
        <v>0</v>
      </c>
    </row>
    <row r="159" spans="1:10">
      <c r="F159" s="6" t="s">
        <v>24</v>
      </c>
      <c r="G159" s="8">
        <v>0</v>
      </c>
      <c r="I159" s="7">
        <f>ROUND( D$158*G159,0 )</f>
        <v>0</v>
      </c>
    </row>
    <row r="160" spans="1:10">
      <c r="F160" s="6" t="s">
        <v>25</v>
      </c>
      <c r="G160" s="8">
        <v>0</v>
      </c>
      <c r="J160" s="7">
        <f>ROUND( D$158*G160,2 )</f>
        <v>0</v>
      </c>
    </row>
    <row r="163" spans="1:10">
      <c r="C163" s="5" t="s">
        <v>104</v>
      </c>
    </row>
    <row r="164" spans="1:10">
      <c r="C164" s="5" t="s">
        <v>105</v>
      </c>
    </row>
    <row r="165" spans="1:10" ht="26.25">
      <c r="A165" s="5">
        <v>17</v>
      </c>
      <c r="B165" s="16" t="s">
        <v>107</v>
      </c>
      <c r="C165" s="5" t="s">
        <v>106</v>
      </c>
      <c r="D165" s="9">
        <f>ROUND( 248,0 )</f>
        <v>248</v>
      </c>
      <c r="E165" s="5" t="s">
        <v>22</v>
      </c>
      <c r="F165" s="6" t="s">
        <v>23</v>
      </c>
      <c r="G165" s="8">
        <v>0</v>
      </c>
      <c r="H165" s="7">
        <f>ROUND( D$165*G165,0 )</f>
        <v>0</v>
      </c>
    </row>
    <row r="166" spans="1:10">
      <c r="F166" s="6" t="s">
        <v>24</v>
      </c>
      <c r="G166" s="8">
        <v>0</v>
      </c>
      <c r="I166" s="7">
        <f>ROUND( D$165*G166,0 )</f>
        <v>0</v>
      </c>
    </row>
    <row r="167" spans="1:10">
      <c r="F167" s="6" t="s">
        <v>25</v>
      </c>
      <c r="G167" s="8">
        <v>0</v>
      </c>
      <c r="J167" s="7">
        <f>ROUND( D$165*G167,2 )</f>
        <v>0</v>
      </c>
    </row>
    <row r="170" spans="1:10">
      <c r="C170" s="5" t="s">
        <v>108</v>
      </c>
    </row>
    <row r="171" spans="1:10">
      <c r="C171" s="5" t="s">
        <v>109</v>
      </c>
    </row>
    <row r="172" spans="1:10">
      <c r="C172" s="5" t="s">
        <v>110</v>
      </c>
    </row>
    <row r="173" spans="1:10">
      <c r="C173" s="5" t="s">
        <v>111</v>
      </c>
    </row>
    <row r="174" spans="1:10">
      <c r="C174" s="5" t="s">
        <v>112</v>
      </c>
    </row>
    <row r="175" spans="1:10" ht="26.25">
      <c r="A175" s="5">
        <v>18</v>
      </c>
      <c r="B175" s="16" t="s">
        <v>114</v>
      </c>
      <c r="C175" s="5" t="s">
        <v>113</v>
      </c>
      <c r="D175" s="7">
        <f>ROUND( 10,2 )</f>
        <v>10</v>
      </c>
      <c r="E175" s="5" t="s">
        <v>115</v>
      </c>
      <c r="F175" s="6" t="s">
        <v>23</v>
      </c>
      <c r="G175" s="8">
        <v>0</v>
      </c>
      <c r="H175" s="7">
        <f>ROUND( D$175*G175,2 )</f>
        <v>0</v>
      </c>
    </row>
    <row r="176" spans="1:10">
      <c r="F176" s="6" t="s">
        <v>24</v>
      </c>
      <c r="G176" s="8">
        <v>0</v>
      </c>
      <c r="I176" s="7">
        <f>ROUND( D$175*G176,0 )</f>
        <v>0</v>
      </c>
    </row>
    <row r="177" spans="1:10">
      <c r="F177" s="6" t="s">
        <v>25</v>
      </c>
      <c r="G177" s="8">
        <v>0</v>
      </c>
      <c r="J177" s="7">
        <f>ROUND( D$175*G177,2 )</f>
        <v>0</v>
      </c>
    </row>
    <row r="180" spans="1:10">
      <c r="C180" s="5" t="s">
        <v>116</v>
      </c>
    </row>
    <row r="181" spans="1:10">
      <c r="C181" s="5" t="s">
        <v>117</v>
      </c>
    </row>
    <row r="182" spans="1:10">
      <c r="C182" s="5" t="s">
        <v>118</v>
      </c>
    </row>
    <row r="183" spans="1:10">
      <c r="C183" s="5" t="s">
        <v>119</v>
      </c>
    </row>
    <row r="184" spans="1:10" ht="26.25">
      <c r="A184" s="5">
        <v>19</v>
      </c>
      <c r="B184" s="16" t="s">
        <v>121</v>
      </c>
      <c r="C184" s="5" t="s">
        <v>120</v>
      </c>
      <c r="D184" s="9">
        <f>ROUND( 130,0 )</f>
        <v>130</v>
      </c>
      <c r="E184" s="5" t="s">
        <v>115</v>
      </c>
      <c r="F184" s="6" t="s">
        <v>23</v>
      </c>
      <c r="G184" s="8">
        <v>0</v>
      </c>
      <c r="H184" s="7">
        <f>ROUND( D$184*G184,2 )</f>
        <v>0</v>
      </c>
    </row>
    <row r="185" spans="1:10">
      <c r="F185" s="6" t="s">
        <v>24</v>
      </c>
      <c r="G185" s="8">
        <v>0</v>
      </c>
      <c r="I185" s="7">
        <f>ROUND( D$184*G185,0 )</f>
        <v>0</v>
      </c>
    </row>
    <row r="186" spans="1:10">
      <c r="F186" s="6" t="s">
        <v>25</v>
      </c>
      <c r="G186" s="8">
        <v>0</v>
      </c>
      <c r="J186" s="7">
        <f>ROUND( D$184*G186,0 )</f>
        <v>0</v>
      </c>
    </row>
    <row r="189" spans="1:10">
      <c r="C189" s="5" t="s">
        <v>122</v>
      </c>
    </row>
    <row r="190" spans="1:10">
      <c r="C190" s="5" t="s">
        <v>123</v>
      </c>
    </row>
    <row r="191" spans="1:10">
      <c r="C191" s="5" t="s">
        <v>124</v>
      </c>
    </row>
    <row r="192" spans="1:10">
      <c r="C192" s="5" t="s">
        <v>125</v>
      </c>
    </row>
    <row r="193" spans="1:10" ht="26.25">
      <c r="A193" s="5">
        <v>20</v>
      </c>
      <c r="B193" s="16" t="s">
        <v>127</v>
      </c>
      <c r="C193" s="5" t="s">
        <v>126</v>
      </c>
      <c r="D193" s="7">
        <f>ROUND( 5,2 )</f>
        <v>5</v>
      </c>
      <c r="E193" s="5" t="s">
        <v>115</v>
      </c>
      <c r="F193" s="6" t="s">
        <v>23</v>
      </c>
      <c r="G193" s="8">
        <v>0</v>
      </c>
      <c r="H193" s="7">
        <f>ROUND( D$193*G193,2 )</f>
        <v>0</v>
      </c>
    </row>
    <row r="194" spans="1:10">
      <c r="F194" s="6" t="s">
        <v>24</v>
      </c>
      <c r="G194" s="8">
        <v>0</v>
      </c>
      <c r="I194" s="7">
        <f>ROUND( D$193*G194,0 )</f>
        <v>0</v>
      </c>
    </row>
    <row r="195" spans="1:10">
      <c r="F195" s="6" t="s">
        <v>25</v>
      </c>
      <c r="G195" s="8">
        <v>0</v>
      </c>
      <c r="J195" s="7">
        <f>ROUND( D$193*G195,2 )</f>
        <v>0</v>
      </c>
    </row>
    <row r="198" spans="1:10">
      <c r="C198" s="5" t="s">
        <v>122</v>
      </c>
    </row>
    <row r="199" spans="1:10">
      <c r="C199" s="5" t="s">
        <v>123</v>
      </c>
    </row>
    <row r="200" spans="1:10">
      <c r="C200" s="5" t="s">
        <v>124</v>
      </c>
    </row>
    <row r="201" spans="1:10">
      <c r="C201" s="5" t="s">
        <v>128</v>
      </c>
    </row>
    <row r="202" spans="1:10" ht="26.25">
      <c r="A202" s="5">
        <v>21</v>
      </c>
      <c r="B202" s="16" t="s">
        <v>130</v>
      </c>
      <c r="C202" s="5" t="s">
        <v>129</v>
      </c>
      <c r="D202" s="7">
        <f>ROUND( 5,2 )</f>
        <v>5</v>
      </c>
      <c r="E202" s="5" t="s">
        <v>115</v>
      </c>
      <c r="F202" s="6" t="s">
        <v>23</v>
      </c>
      <c r="G202" s="8">
        <v>0</v>
      </c>
      <c r="H202" s="7">
        <f>ROUND( D$202*G202,2 )</f>
        <v>0</v>
      </c>
    </row>
    <row r="203" spans="1:10">
      <c r="F203" s="6" t="s">
        <v>24</v>
      </c>
      <c r="G203" s="8">
        <v>0</v>
      </c>
      <c r="I203" s="7">
        <f>ROUND( D$202*G203,0 )</f>
        <v>0</v>
      </c>
    </row>
    <row r="204" spans="1:10">
      <c r="F204" s="6" t="s">
        <v>25</v>
      </c>
      <c r="G204" s="8">
        <v>0</v>
      </c>
      <c r="J204" s="7">
        <f>ROUND( D$202*G204,2 )</f>
        <v>0</v>
      </c>
    </row>
    <row r="207" spans="1:10">
      <c r="C207" s="5" t="s">
        <v>122</v>
      </c>
    </row>
    <row r="208" spans="1:10">
      <c r="C208" s="5" t="s">
        <v>123</v>
      </c>
    </row>
    <row r="209" spans="1:10">
      <c r="C209" s="5" t="s">
        <v>131</v>
      </c>
    </row>
    <row r="210" spans="1:10">
      <c r="C210" s="5" t="s">
        <v>132</v>
      </c>
    </row>
    <row r="211" spans="1:10" ht="26.25">
      <c r="A211" s="5">
        <v>22</v>
      </c>
      <c r="B211" s="16" t="s">
        <v>133</v>
      </c>
      <c r="C211" s="5" t="s">
        <v>129</v>
      </c>
      <c r="D211" s="9">
        <f>ROUND( 130,0 )</f>
        <v>130</v>
      </c>
      <c r="E211" s="5" t="s">
        <v>115</v>
      </c>
      <c r="F211" s="6" t="s">
        <v>23</v>
      </c>
      <c r="G211" s="8">
        <v>0</v>
      </c>
      <c r="H211" s="7">
        <f>ROUND( D$211*G211,2 )</f>
        <v>0</v>
      </c>
    </row>
    <row r="212" spans="1:10">
      <c r="F212" s="6" t="s">
        <v>24</v>
      </c>
      <c r="G212" s="8">
        <v>0</v>
      </c>
      <c r="I212" s="7">
        <f>ROUND( D$211*G212,0 )</f>
        <v>0</v>
      </c>
    </row>
    <row r="213" spans="1:10">
      <c r="F213" s="6" t="s">
        <v>25</v>
      </c>
      <c r="G213" s="8">
        <v>0</v>
      </c>
      <c r="J213" s="7">
        <f>ROUND( D$211*G213,0 )</f>
        <v>0</v>
      </c>
    </row>
    <row r="216" spans="1:10">
      <c r="C216" s="5" t="s">
        <v>134</v>
      </c>
    </row>
    <row r="217" spans="1:10">
      <c r="C217" s="5" t="s">
        <v>135</v>
      </c>
    </row>
    <row r="218" spans="1:10" ht="26.25">
      <c r="A218" s="5">
        <v>23</v>
      </c>
      <c r="B218" s="16" t="s">
        <v>136</v>
      </c>
      <c r="C218" s="5" t="s">
        <v>113</v>
      </c>
      <c r="D218" s="7">
        <f>ROUND( 10,2 )</f>
        <v>10</v>
      </c>
      <c r="E218" s="5" t="s">
        <v>115</v>
      </c>
      <c r="F218" s="6" t="s">
        <v>23</v>
      </c>
      <c r="G218" s="8">
        <v>0</v>
      </c>
      <c r="H218" s="7">
        <f>ROUND( D$218*G218,2 )</f>
        <v>0</v>
      </c>
    </row>
    <row r="219" spans="1:10">
      <c r="F219" s="6" t="s">
        <v>24</v>
      </c>
      <c r="G219" s="8">
        <v>0</v>
      </c>
      <c r="I219" s="7">
        <f>ROUND( D$218*G219,0 )</f>
        <v>0</v>
      </c>
    </row>
    <row r="220" spans="1:10">
      <c r="F220" s="6" t="s">
        <v>25</v>
      </c>
      <c r="G220" s="8">
        <v>0</v>
      </c>
      <c r="J220" s="7">
        <f>ROUND( D$218*G220,2 )</f>
        <v>0</v>
      </c>
    </row>
    <row r="223" spans="1:10">
      <c r="C223" s="5" t="s">
        <v>137</v>
      </c>
    </row>
    <row r="224" spans="1:10">
      <c r="C224" s="5" t="s">
        <v>138</v>
      </c>
    </row>
    <row r="225" spans="1:10" ht="26.25">
      <c r="A225" s="5">
        <v>24</v>
      </c>
      <c r="B225" s="16" t="s">
        <v>140</v>
      </c>
      <c r="C225" s="5" t="s">
        <v>139</v>
      </c>
      <c r="D225" s="9">
        <f>ROUND( 130,0 )</f>
        <v>130</v>
      </c>
      <c r="E225" s="5" t="s">
        <v>115</v>
      </c>
      <c r="F225" s="6" t="s">
        <v>23</v>
      </c>
      <c r="G225" s="8">
        <v>0</v>
      </c>
      <c r="H225" s="7">
        <f>ROUND( D$225*G225,0 )</f>
        <v>0</v>
      </c>
    </row>
    <row r="226" spans="1:10">
      <c r="F226" s="6" t="s">
        <v>24</v>
      </c>
      <c r="G226" s="8">
        <v>0</v>
      </c>
      <c r="I226" s="7">
        <f>ROUND( D$225*G226,2 )</f>
        <v>0</v>
      </c>
    </row>
    <row r="227" spans="1:10">
      <c r="F227" s="6" t="s">
        <v>25</v>
      </c>
      <c r="G227" s="8">
        <v>0</v>
      </c>
      <c r="J227" s="7">
        <f>ROUND( D$225*G227,0 )</f>
        <v>0</v>
      </c>
    </row>
    <row r="230" spans="1:10">
      <c r="C230" s="5" t="s">
        <v>141</v>
      </c>
    </row>
    <row r="231" spans="1:10" ht="26.25">
      <c r="A231" s="5">
        <v>25</v>
      </c>
      <c r="B231" s="16" t="s">
        <v>143</v>
      </c>
      <c r="C231" s="5" t="s">
        <v>142</v>
      </c>
      <c r="D231" s="9">
        <f>ROUND( 165,0 )</f>
        <v>165</v>
      </c>
      <c r="E231" s="5" t="s">
        <v>22</v>
      </c>
      <c r="F231" s="6" t="s">
        <v>23</v>
      </c>
      <c r="G231" s="8">
        <v>0</v>
      </c>
      <c r="H231" s="7">
        <f>ROUND( D$231*G231,0 )</f>
        <v>0</v>
      </c>
    </row>
    <row r="232" spans="1:10">
      <c r="F232" s="6" t="s">
        <v>24</v>
      </c>
      <c r="G232" s="8">
        <v>0</v>
      </c>
      <c r="I232" s="7">
        <f>ROUND( D$231*G232,0 )</f>
        <v>0</v>
      </c>
    </row>
    <row r="233" spans="1:10">
      <c r="F233" s="6" t="s">
        <v>25</v>
      </c>
      <c r="G233" s="8">
        <v>0</v>
      </c>
      <c r="J233" s="7">
        <f>ROUND( D$231*G233,2 )</f>
        <v>0</v>
      </c>
    </row>
    <row r="236" spans="1:10">
      <c r="C236" s="5" t="s">
        <v>144</v>
      </c>
    </row>
    <row r="237" spans="1:10" ht="26.25">
      <c r="A237" s="5">
        <v>26</v>
      </c>
      <c r="B237" s="16" t="s">
        <v>146</v>
      </c>
      <c r="C237" s="5" t="s">
        <v>145</v>
      </c>
      <c r="D237" s="7">
        <f>ROUND( 83,2 )</f>
        <v>83</v>
      </c>
      <c r="E237" s="5" t="s">
        <v>22</v>
      </c>
      <c r="F237" s="6" t="s">
        <v>23</v>
      </c>
      <c r="G237" s="8">
        <v>0</v>
      </c>
      <c r="H237" s="7">
        <f>ROUND( D$237*G237,0 )</f>
        <v>0</v>
      </c>
    </row>
    <row r="238" spans="1:10">
      <c r="F238" s="6" t="s">
        <v>24</v>
      </c>
      <c r="G238" s="8">
        <v>0</v>
      </c>
      <c r="I238" s="7">
        <f>ROUND( D$237*G238,0 )</f>
        <v>0</v>
      </c>
    </row>
    <row r="239" spans="1:10">
      <c r="F239" s="6" t="s">
        <v>25</v>
      </c>
      <c r="G239" s="8">
        <v>0</v>
      </c>
      <c r="J239" s="7">
        <f>ROUND( D$237*G239,2 )</f>
        <v>0</v>
      </c>
    </row>
    <row r="242" spans="1:10">
      <c r="C242" s="5" t="s">
        <v>147</v>
      </c>
    </row>
    <row r="243" spans="1:10" ht="26.25">
      <c r="A243" s="5">
        <v>27</v>
      </c>
      <c r="B243" s="16" t="s">
        <v>148</v>
      </c>
      <c r="C243" s="5" t="s">
        <v>145</v>
      </c>
      <c r="D243" s="7">
        <f>ROUND( 83,2 )</f>
        <v>83</v>
      </c>
      <c r="E243" s="5" t="s">
        <v>22</v>
      </c>
      <c r="F243" s="6" t="s">
        <v>23</v>
      </c>
      <c r="G243" s="8">
        <v>0</v>
      </c>
      <c r="H243" s="7">
        <f>ROUND( D$243*G243,0 )</f>
        <v>0</v>
      </c>
    </row>
    <row r="244" spans="1:10">
      <c r="F244" s="6" t="s">
        <v>24</v>
      </c>
      <c r="G244" s="8">
        <v>0</v>
      </c>
      <c r="I244" s="7">
        <f>ROUND( D$243*G244,0 )</f>
        <v>0</v>
      </c>
    </row>
    <row r="245" spans="1:10">
      <c r="F245" s="6" t="s">
        <v>25</v>
      </c>
      <c r="G245" s="8">
        <v>0</v>
      </c>
      <c r="J245" s="7">
        <f>ROUND( D$243*G245,2 )</f>
        <v>0</v>
      </c>
    </row>
    <row r="247" spans="1:10" ht="15.75" thickBot="1"/>
    <row r="248" spans="1:10" ht="15.75">
      <c r="A248" s="4"/>
      <c r="H248" s="10">
        <f>ROUND( SUM(H10:H247),0 )</f>
        <v>0</v>
      </c>
      <c r="I248" s="10">
        <f>ROUND( SUM(I10:I247),0 )</f>
        <v>0</v>
      </c>
      <c r="J248" s="10">
        <f>ROUND( SUM(J10:J247),0 )</f>
        <v>0</v>
      </c>
    </row>
    <row r="249" spans="1:10" ht="15.75">
      <c r="A249" s="4" t="s">
        <v>149</v>
      </c>
    </row>
    <row r="251" spans="1:10">
      <c r="C251" s="5" t="s">
        <v>150</v>
      </c>
    </row>
    <row r="252" spans="1:10">
      <c r="C252" s="5" t="s">
        <v>151</v>
      </c>
    </row>
    <row r="253" spans="1:10">
      <c r="C253" s="5" t="s">
        <v>152</v>
      </c>
    </row>
    <row r="254" spans="1:10">
      <c r="C254" s="5" t="s">
        <v>153</v>
      </c>
    </row>
    <row r="255" spans="1:10" ht="26.25">
      <c r="A255" s="5">
        <v>1</v>
      </c>
      <c r="B255" s="16" t="s">
        <v>155</v>
      </c>
      <c r="C255" s="5" t="s">
        <v>154</v>
      </c>
      <c r="D255" s="7">
        <f>ROUND( 2,2 )</f>
        <v>2</v>
      </c>
      <c r="E255" s="5" t="s">
        <v>22</v>
      </c>
      <c r="F255" s="6" t="s">
        <v>23</v>
      </c>
      <c r="G255" s="8">
        <v>0</v>
      </c>
      <c r="H255" s="7">
        <f>ROUND( D$255*G255,0 )</f>
        <v>0</v>
      </c>
    </row>
    <row r="256" spans="1:10">
      <c r="F256" s="6" t="s">
        <v>24</v>
      </c>
      <c r="G256" s="8">
        <v>0</v>
      </c>
      <c r="I256" s="7">
        <f>ROUND( D$255*G256,0 )</f>
        <v>0</v>
      </c>
    </row>
    <row r="257" spans="1:10">
      <c r="F257" s="6" t="s">
        <v>25</v>
      </c>
      <c r="G257" s="8">
        <v>0</v>
      </c>
      <c r="J257" s="7">
        <f>ROUND( D$255*G257,0 )</f>
        <v>0</v>
      </c>
    </row>
    <row r="260" spans="1:10">
      <c r="C260" s="5" t="s">
        <v>150</v>
      </c>
    </row>
    <row r="261" spans="1:10">
      <c r="C261" s="5" t="s">
        <v>151</v>
      </c>
    </row>
    <row r="262" spans="1:10">
      <c r="C262" s="5" t="s">
        <v>152</v>
      </c>
    </row>
    <row r="263" spans="1:10">
      <c r="C263" s="5" t="s">
        <v>153</v>
      </c>
    </row>
    <row r="264" spans="1:10" ht="26.25">
      <c r="A264" s="5">
        <v>2</v>
      </c>
      <c r="B264" s="16" t="s">
        <v>157</v>
      </c>
      <c r="C264" s="5" t="s">
        <v>156</v>
      </c>
      <c r="D264" s="7">
        <f>ROUND( 18,2 )</f>
        <v>18</v>
      </c>
      <c r="E264" s="5" t="s">
        <v>22</v>
      </c>
      <c r="F264" s="6" t="s">
        <v>23</v>
      </c>
      <c r="G264" s="8">
        <v>0</v>
      </c>
      <c r="H264" s="7">
        <f>ROUND( D$264*G264,0 )</f>
        <v>0</v>
      </c>
    </row>
    <row r="265" spans="1:10">
      <c r="F265" s="6" t="s">
        <v>24</v>
      </c>
      <c r="G265" s="8">
        <v>0</v>
      </c>
      <c r="I265" s="7">
        <f>ROUND( D$264*G265,0 )</f>
        <v>0</v>
      </c>
    </row>
    <row r="266" spans="1:10">
      <c r="F266" s="6" t="s">
        <v>25</v>
      </c>
      <c r="G266" s="8">
        <v>0</v>
      </c>
      <c r="J266" s="7">
        <f>ROUND( D$264*G266,0 )</f>
        <v>0</v>
      </c>
    </row>
    <row r="269" spans="1:10">
      <c r="C269" s="5" t="s">
        <v>26</v>
      </c>
    </row>
    <row r="270" spans="1:10">
      <c r="C270" s="5" t="s">
        <v>17</v>
      </c>
    </row>
    <row r="271" spans="1:10">
      <c r="C271" s="5" t="s">
        <v>158</v>
      </c>
    </row>
    <row r="272" spans="1:10">
      <c r="C272" s="5" t="s">
        <v>159</v>
      </c>
    </row>
    <row r="273" spans="1:10" ht="26.25">
      <c r="A273" s="5">
        <v>3</v>
      </c>
      <c r="B273" s="16" t="s">
        <v>161</v>
      </c>
      <c r="C273" s="5" t="s">
        <v>160</v>
      </c>
      <c r="D273" s="7">
        <f>ROUND( 2,2 )</f>
        <v>2</v>
      </c>
      <c r="E273" s="5" t="s">
        <v>32</v>
      </c>
      <c r="F273" s="6" t="s">
        <v>23</v>
      </c>
      <c r="G273" s="8">
        <v>0</v>
      </c>
      <c r="H273" s="7">
        <f>ROUND( D$273*G273,0 )</f>
        <v>0</v>
      </c>
    </row>
    <row r="274" spans="1:10">
      <c r="F274" s="6" t="s">
        <v>24</v>
      </c>
      <c r="G274" s="8">
        <v>0</v>
      </c>
      <c r="I274" s="7">
        <f>ROUND( D$273*G274,0 )</f>
        <v>0</v>
      </c>
    </row>
    <row r="275" spans="1:10">
      <c r="F275" s="6" t="s">
        <v>25</v>
      </c>
      <c r="G275" s="8">
        <v>0</v>
      </c>
      <c r="J275" s="7">
        <f>ROUND( D$273*G275,0 )</f>
        <v>0</v>
      </c>
    </row>
    <row r="278" spans="1:10">
      <c r="C278" s="5" t="s">
        <v>1070</v>
      </c>
    </row>
    <row r="279" spans="1:10">
      <c r="C279" s="5" t="s">
        <v>1071</v>
      </c>
    </row>
    <row r="280" spans="1:10">
      <c r="C280" s="5" t="s">
        <v>1072</v>
      </c>
    </row>
    <row r="281" spans="1:10" ht="26.25">
      <c r="A281" s="5">
        <v>4</v>
      </c>
      <c r="B281" s="16" t="s">
        <v>163</v>
      </c>
      <c r="C281" s="5" t="s">
        <v>162</v>
      </c>
      <c r="D281" s="7">
        <f>ROUND( 1,2 )</f>
        <v>1</v>
      </c>
      <c r="E281" s="5" t="s">
        <v>32</v>
      </c>
      <c r="F281" s="6" t="s">
        <v>23</v>
      </c>
      <c r="G281" s="8">
        <v>0</v>
      </c>
      <c r="H281" s="7">
        <f>ROUND( D$281*G281,0 )</f>
        <v>0</v>
      </c>
    </row>
    <row r="282" spans="1:10">
      <c r="F282" s="6" t="s">
        <v>24</v>
      </c>
      <c r="G282" s="8">
        <v>0</v>
      </c>
      <c r="I282" s="7">
        <f>ROUND( D$281*G282,0 )</f>
        <v>0</v>
      </c>
    </row>
    <row r="283" spans="1:10">
      <c r="F283" s="6" t="s">
        <v>25</v>
      </c>
      <c r="G283" s="8">
        <v>0</v>
      </c>
      <c r="J283" s="7">
        <f>ROUND( D$281*G283,2 )</f>
        <v>0</v>
      </c>
    </row>
    <row r="286" spans="1:10">
      <c r="C286" s="5" t="s">
        <v>1070</v>
      </c>
    </row>
    <row r="287" spans="1:10">
      <c r="C287" s="5" t="s">
        <v>1071</v>
      </c>
    </row>
    <row r="288" spans="1:10">
      <c r="C288" s="5" t="s">
        <v>1072</v>
      </c>
    </row>
    <row r="289" spans="1:10" ht="26.25">
      <c r="A289" s="5">
        <v>5</v>
      </c>
      <c r="B289" s="16" t="s">
        <v>165</v>
      </c>
      <c r="C289" s="5" t="s">
        <v>164</v>
      </c>
      <c r="D289" s="7">
        <f>ROUND( 2,2 )</f>
        <v>2</v>
      </c>
      <c r="E289" s="5" t="s">
        <v>32</v>
      </c>
      <c r="F289" s="6" t="s">
        <v>23</v>
      </c>
      <c r="G289" s="8">
        <v>0</v>
      </c>
      <c r="H289" s="7">
        <f>ROUND( D$289*G289,0 )</f>
        <v>0</v>
      </c>
    </row>
    <row r="290" spans="1:10">
      <c r="F290" s="6" t="s">
        <v>24</v>
      </c>
      <c r="G290" s="8">
        <v>0</v>
      </c>
      <c r="I290" s="7">
        <f>ROUND( D$289*G290,0 )</f>
        <v>0</v>
      </c>
    </row>
    <row r="291" spans="1:10">
      <c r="F291" s="6" t="s">
        <v>25</v>
      </c>
      <c r="G291" s="8">
        <v>0</v>
      </c>
      <c r="J291" s="7">
        <f>ROUND( D$289*G291,2 )</f>
        <v>0</v>
      </c>
    </row>
    <row r="294" spans="1:10">
      <c r="C294" s="5" t="s">
        <v>166</v>
      </c>
    </row>
    <row r="295" spans="1:10">
      <c r="C295" s="5" t="s">
        <v>167</v>
      </c>
    </row>
    <row r="296" spans="1:10">
      <c r="C296" s="5" t="s">
        <v>168</v>
      </c>
    </row>
    <row r="297" spans="1:10">
      <c r="C297" s="5" t="s">
        <v>169</v>
      </c>
    </row>
    <row r="298" spans="1:10" ht="26.25">
      <c r="A298" s="5">
        <v>6</v>
      </c>
      <c r="B298" s="16" t="s">
        <v>171</v>
      </c>
      <c r="C298" s="5" t="s">
        <v>170</v>
      </c>
      <c r="D298" s="7">
        <f>ROUND( 3,2 )</f>
        <v>3</v>
      </c>
      <c r="E298" s="5" t="s">
        <v>32</v>
      </c>
      <c r="F298" s="6" t="s">
        <v>23</v>
      </c>
      <c r="G298" s="8">
        <v>0</v>
      </c>
      <c r="H298" s="7">
        <f>ROUND( D$298*G298,0 )</f>
        <v>0</v>
      </c>
    </row>
    <row r="299" spans="1:10">
      <c r="F299" s="6" t="s">
        <v>24</v>
      </c>
      <c r="G299" s="8">
        <v>0</v>
      </c>
      <c r="I299" s="7">
        <f>ROUND( D$298*G299,0 )</f>
        <v>0</v>
      </c>
    </row>
    <row r="300" spans="1:10">
      <c r="F300" s="6" t="s">
        <v>25</v>
      </c>
      <c r="G300" s="8">
        <v>0</v>
      </c>
      <c r="J300" s="7">
        <f>ROUND( D$298*G300,2 )</f>
        <v>0</v>
      </c>
    </row>
    <row r="303" spans="1:10">
      <c r="C303" s="5" t="s">
        <v>172</v>
      </c>
    </row>
    <row r="304" spans="1:10">
      <c r="C304" s="5" t="s">
        <v>173</v>
      </c>
    </row>
    <row r="305" spans="1:10">
      <c r="C305" s="5" t="s">
        <v>174</v>
      </c>
    </row>
    <row r="306" spans="1:10">
      <c r="C306" s="5" t="s">
        <v>175</v>
      </c>
    </row>
    <row r="307" spans="1:10">
      <c r="C307" s="5" t="s">
        <v>176</v>
      </c>
    </row>
    <row r="308" spans="1:10">
      <c r="C308" s="5" t="s">
        <v>177</v>
      </c>
    </row>
    <row r="309" spans="1:10" ht="26.25">
      <c r="A309" s="5">
        <v>7</v>
      </c>
      <c r="B309" s="16" t="s">
        <v>179</v>
      </c>
      <c r="C309" s="5" t="s">
        <v>178</v>
      </c>
      <c r="D309" s="7">
        <f>ROUND( 1,2 )</f>
        <v>1</v>
      </c>
      <c r="E309" s="5" t="s">
        <v>22</v>
      </c>
      <c r="F309" s="6" t="s">
        <v>23</v>
      </c>
      <c r="G309" s="8">
        <v>0</v>
      </c>
      <c r="H309" s="7">
        <f>ROUND( D$309*G309,0 )</f>
        <v>0</v>
      </c>
    </row>
    <row r="310" spans="1:10">
      <c r="F310" s="6" t="s">
        <v>24</v>
      </c>
      <c r="G310" s="8">
        <v>0</v>
      </c>
      <c r="I310" s="7">
        <f>ROUND( D$309*G310,0 )</f>
        <v>0</v>
      </c>
    </row>
    <row r="311" spans="1:10">
      <c r="F311" s="6" t="s">
        <v>25</v>
      </c>
      <c r="G311" s="8">
        <v>0</v>
      </c>
      <c r="J311" s="7">
        <f>ROUND( D$309*G311,2 )</f>
        <v>0</v>
      </c>
    </row>
    <row r="314" spans="1:10">
      <c r="C314" s="5" t="s">
        <v>172</v>
      </c>
    </row>
    <row r="315" spans="1:10">
      <c r="C315" s="5" t="s">
        <v>173</v>
      </c>
    </row>
    <row r="316" spans="1:10">
      <c r="C316" s="5" t="s">
        <v>174</v>
      </c>
    </row>
    <row r="317" spans="1:10">
      <c r="C317" s="5" t="s">
        <v>175</v>
      </c>
    </row>
    <row r="318" spans="1:10">
      <c r="C318" s="5" t="s">
        <v>176</v>
      </c>
    </row>
    <row r="319" spans="1:10">
      <c r="C319" s="5" t="s">
        <v>177</v>
      </c>
    </row>
    <row r="320" spans="1:10" ht="26.25">
      <c r="A320" s="5">
        <v>8</v>
      </c>
      <c r="B320" s="16" t="s">
        <v>181</v>
      </c>
      <c r="C320" s="5" t="s">
        <v>180</v>
      </c>
      <c r="D320" s="7">
        <f>ROUND( 2,2 )</f>
        <v>2</v>
      </c>
      <c r="E320" s="5" t="s">
        <v>22</v>
      </c>
      <c r="F320" s="6" t="s">
        <v>23</v>
      </c>
      <c r="G320" s="8">
        <v>0</v>
      </c>
      <c r="H320" s="7">
        <f>ROUND( D$320*G320,0 )</f>
        <v>0</v>
      </c>
    </row>
    <row r="321" spans="1:10">
      <c r="F321" s="6" t="s">
        <v>24</v>
      </c>
      <c r="G321" s="8">
        <v>0</v>
      </c>
      <c r="I321" s="7">
        <f>ROUND( D$320*G321,0 )</f>
        <v>0</v>
      </c>
    </row>
    <row r="322" spans="1:10">
      <c r="F322" s="6" t="s">
        <v>25</v>
      </c>
      <c r="G322" s="8">
        <v>0</v>
      </c>
      <c r="J322" s="7">
        <f>ROUND( D$320*G322,2 )</f>
        <v>0</v>
      </c>
    </row>
    <row r="325" spans="1:10">
      <c r="C325" s="5" t="s">
        <v>172</v>
      </c>
    </row>
    <row r="326" spans="1:10">
      <c r="C326" s="5" t="s">
        <v>173</v>
      </c>
    </row>
    <row r="327" spans="1:10">
      <c r="C327" s="5" t="s">
        <v>174</v>
      </c>
    </row>
    <row r="328" spans="1:10">
      <c r="C328" s="5" t="s">
        <v>175</v>
      </c>
    </row>
    <row r="329" spans="1:10">
      <c r="C329" s="5" t="s">
        <v>176</v>
      </c>
    </row>
    <row r="330" spans="1:10">
      <c r="C330" s="5" t="s">
        <v>177</v>
      </c>
    </row>
    <row r="331" spans="1:10" ht="26.25">
      <c r="A331" s="5">
        <v>9</v>
      </c>
      <c r="B331" s="16" t="s">
        <v>183</v>
      </c>
      <c r="C331" s="5" t="s">
        <v>182</v>
      </c>
      <c r="D331" s="7">
        <f>ROUND( 40,2 )</f>
        <v>40</v>
      </c>
      <c r="E331" s="5" t="s">
        <v>22</v>
      </c>
      <c r="F331" s="6" t="s">
        <v>23</v>
      </c>
      <c r="G331" s="8">
        <v>0</v>
      </c>
      <c r="H331" s="7">
        <f>ROUND( D$331*G331,0 )</f>
        <v>0</v>
      </c>
    </row>
    <row r="332" spans="1:10">
      <c r="F332" s="6" t="s">
        <v>24</v>
      </c>
      <c r="G332" s="8">
        <v>0</v>
      </c>
      <c r="I332" s="7">
        <f>ROUND( D$331*G332,0 )</f>
        <v>0</v>
      </c>
    </row>
    <row r="333" spans="1:10">
      <c r="F333" s="6" t="s">
        <v>25</v>
      </c>
      <c r="G333" s="8">
        <v>0</v>
      </c>
      <c r="J333" s="7">
        <f>ROUND( D$331*G333,2 )</f>
        <v>0</v>
      </c>
    </row>
    <row r="336" spans="1:10">
      <c r="C336" s="5" t="s">
        <v>184</v>
      </c>
    </row>
    <row r="337" spans="1:10">
      <c r="C337" s="5" t="s">
        <v>185</v>
      </c>
    </row>
    <row r="338" spans="1:10">
      <c r="C338" s="5" t="s">
        <v>186</v>
      </c>
    </row>
    <row r="339" spans="1:10">
      <c r="C339" s="5" t="s">
        <v>187</v>
      </c>
    </row>
    <row r="340" spans="1:10">
      <c r="C340" s="5" t="s">
        <v>188</v>
      </c>
    </row>
    <row r="341" spans="1:10">
      <c r="C341" s="5" t="s">
        <v>189</v>
      </c>
    </row>
    <row r="342" spans="1:10">
      <c r="C342" s="5" t="s">
        <v>190</v>
      </c>
    </row>
    <row r="343" spans="1:10" ht="26.25">
      <c r="A343" s="5">
        <v>10</v>
      </c>
      <c r="B343" s="16" t="s">
        <v>192</v>
      </c>
      <c r="C343" s="5" t="s">
        <v>191</v>
      </c>
      <c r="D343" s="7">
        <f>ROUND( 1,2 )</f>
        <v>1</v>
      </c>
      <c r="E343" s="5" t="s">
        <v>32</v>
      </c>
      <c r="F343" s="6" t="s">
        <v>23</v>
      </c>
      <c r="G343" s="8">
        <v>0</v>
      </c>
      <c r="H343" s="7">
        <f>ROUND( D$343*G343,0 )</f>
        <v>0</v>
      </c>
    </row>
    <row r="344" spans="1:10">
      <c r="F344" s="6" t="s">
        <v>24</v>
      </c>
      <c r="G344" s="8">
        <v>0</v>
      </c>
      <c r="I344" s="7">
        <f>ROUND( D$343*G344,0 )</f>
        <v>0</v>
      </c>
    </row>
    <row r="345" spans="1:10">
      <c r="F345" s="6" t="s">
        <v>25</v>
      </c>
      <c r="G345" s="8">
        <v>0</v>
      </c>
      <c r="J345" s="7">
        <f>ROUND( D$343*G345,2 )</f>
        <v>0</v>
      </c>
    </row>
    <row r="348" spans="1:10">
      <c r="C348" s="5" t="s">
        <v>193</v>
      </c>
    </row>
    <row r="349" spans="1:10">
      <c r="C349" s="5" t="s">
        <v>194</v>
      </c>
    </row>
    <row r="350" spans="1:10">
      <c r="C350" s="5" t="s">
        <v>195</v>
      </c>
    </row>
    <row r="351" spans="1:10">
      <c r="C351" s="5" t="s">
        <v>196</v>
      </c>
    </row>
    <row r="352" spans="1:10" ht="26.25">
      <c r="A352" s="5">
        <v>11</v>
      </c>
      <c r="B352" s="16" t="s">
        <v>197</v>
      </c>
      <c r="C352" s="5" t="s">
        <v>178</v>
      </c>
      <c r="D352" s="7">
        <f>ROUND( 1,2 )</f>
        <v>1</v>
      </c>
      <c r="E352" s="5" t="s">
        <v>32</v>
      </c>
      <c r="F352" s="6" t="s">
        <v>23</v>
      </c>
      <c r="G352" s="8">
        <v>0</v>
      </c>
      <c r="H352" s="7">
        <f>ROUND( D$352*G352,0 )</f>
        <v>0</v>
      </c>
    </row>
    <row r="353" spans="1:10">
      <c r="F353" s="6" t="s">
        <v>24</v>
      </c>
      <c r="G353" s="8">
        <v>0</v>
      </c>
      <c r="I353" s="7">
        <f>ROUND( D$352*G353,0 )</f>
        <v>0</v>
      </c>
    </row>
    <row r="354" spans="1:10">
      <c r="F354" s="6" t="s">
        <v>25</v>
      </c>
      <c r="G354" s="8">
        <v>0</v>
      </c>
      <c r="J354" s="7">
        <f>ROUND( D$352*G354,2 )</f>
        <v>0</v>
      </c>
    </row>
    <row r="357" spans="1:10">
      <c r="C357" s="5" t="s">
        <v>193</v>
      </c>
    </row>
    <row r="358" spans="1:10">
      <c r="C358" s="5" t="s">
        <v>194</v>
      </c>
    </row>
    <row r="359" spans="1:10">
      <c r="C359" s="5" t="s">
        <v>195</v>
      </c>
    </row>
    <row r="360" spans="1:10">
      <c r="C360" s="5" t="s">
        <v>198</v>
      </c>
    </row>
    <row r="361" spans="1:10">
      <c r="C361" s="5" t="s">
        <v>190</v>
      </c>
    </row>
    <row r="362" spans="1:10" ht="26.25">
      <c r="A362" s="5">
        <v>12</v>
      </c>
      <c r="B362" s="16" t="s">
        <v>199</v>
      </c>
      <c r="C362" s="5" t="s">
        <v>182</v>
      </c>
      <c r="D362" s="7">
        <f>ROUND( 1,2 )</f>
        <v>1</v>
      </c>
      <c r="E362" s="5" t="s">
        <v>32</v>
      </c>
      <c r="F362" s="6" t="s">
        <v>23</v>
      </c>
      <c r="G362" s="8">
        <v>0</v>
      </c>
      <c r="H362" s="7">
        <f>ROUND( D$362*G362,0 )</f>
        <v>0</v>
      </c>
    </row>
    <row r="363" spans="1:10">
      <c r="F363" s="6" t="s">
        <v>24</v>
      </c>
      <c r="G363" s="8">
        <v>0</v>
      </c>
      <c r="I363" s="7">
        <f>ROUND( D$362*G363,0 )</f>
        <v>0</v>
      </c>
    </row>
    <row r="364" spans="1:10">
      <c r="F364" s="6" t="s">
        <v>25</v>
      </c>
      <c r="G364" s="8">
        <v>0</v>
      </c>
      <c r="J364" s="7">
        <f>ROUND( D$362*G364,2 )</f>
        <v>0</v>
      </c>
    </row>
    <row r="367" spans="1:10">
      <c r="C367" s="5" t="s">
        <v>200</v>
      </c>
    </row>
    <row r="368" spans="1:10">
      <c r="C368" s="5" t="s">
        <v>201</v>
      </c>
    </row>
    <row r="369" spans="1:10">
      <c r="C369" s="5" t="s">
        <v>202</v>
      </c>
    </row>
    <row r="370" spans="1:10">
      <c r="C370" s="5" t="s">
        <v>203</v>
      </c>
    </row>
    <row r="371" spans="1:10">
      <c r="C371" s="5" t="s">
        <v>204</v>
      </c>
    </row>
    <row r="372" spans="1:10">
      <c r="C372" s="5" t="s">
        <v>205</v>
      </c>
    </row>
    <row r="373" spans="1:10" ht="26.25">
      <c r="A373" s="5">
        <v>13</v>
      </c>
      <c r="B373" s="16" t="s">
        <v>207</v>
      </c>
      <c r="C373" s="5" t="s">
        <v>206</v>
      </c>
      <c r="D373" s="7">
        <f>ROUND( 1,2 )</f>
        <v>1</v>
      </c>
      <c r="E373" s="5" t="s">
        <v>32</v>
      </c>
      <c r="F373" s="6" t="s">
        <v>23</v>
      </c>
      <c r="G373" s="8">
        <v>0</v>
      </c>
      <c r="H373" s="7">
        <f>ROUND( D$373*G373,0 )</f>
        <v>0</v>
      </c>
    </row>
    <row r="374" spans="1:10">
      <c r="F374" s="6" t="s">
        <v>24</v>
      </c>
      <c r="G374" s="8">
        <v>0</v>
      </c>
      <c r="I374" s="7">
        <f>ROUND( D$373*G374,0 )</f>
        <v>0</v>
      </c>
    </row>
    <row r="375" spans="1:10">
      <c r="F375" s="6" t="s">
        <v>25</v>
      </c>
      <c r="G375" s="8">
        <v>0</v>
      </c>
      <c r="J375" s="7">
        <f>ROUND( D$373*G375,2 )</f>
        <v>0</v>
      </c>
    </row>
    <row r="378" spans="1:10">
      <c r="C378" s="5" t="s">
        <v>208</v>
      </c>
    </row>
    <row r="379" spans="1:10">
      <c r="C379" s="5" t="s">
        <v>209</v>
      </c>
    </row>
    <row r="380" spans="1:10">
      <c r="C380" s="5" t="s">
        <v>210</v>
      </c>
    </row>
    <row r="381" spans="1:10">
      <c r="C381" s="5" t="s">
        <v>211</v>
      </c>
    </row>
    <row r="382" spans="1:10">
      <c r="C382" s="5" t="s">
        <v>212</v>
      </c>
    </row>
    <row r="383" spans="1:10">
      <c r="C383" s="5" t="s">
        <v>213</v>
      </c>
    </row>
    <row r="384" spans="1:10">
      <c r="C384" s="5" t="s">
        <v>214</v>
      </c>
    </row>
    <row r="385" spans="1:10">
      <c r="C385" s="5" t="s">
        <v>215</v>
      </c>
    </row>
    <row r="386" spans="1:10" ht="26.25">
      <c r="A386" s="5">
        <v>14</v>
      </c>
      <c r="B386" s="16" t="s">
        <v>217</v>
      </c>
      <c r="C386" s="5" t="s">
        <v>216</v>
      </c>
      <c r="D386" s="7">
        <f>ROUND( 1,2 )</f>
        <v>1</v>
      </c>
      <c r="E386" s="5" t="s">
        <v>32</v>
      </c>
      <c r="F386" s="6" t="s">
        <v>23</v>
      </c>
      <c r="G386" s="8">
        <v>0</v>
      </c>
      <c r="H386" s="7">
        <f>ROUND( D$386*G386,0 )</f>
        <v>0</v>
      </c>
    </row>
    <row r="387" spans="1:10">
      <c r="F387" s="6" t="s">
        <v>24</v>
      </c>
      <c r="G387" s="8">
        <v>0</v>
      </c>
      <c r="I387" s="7">
        <f>ROUND( D$386*G387,0 )</f>
        <v>0</v>
      </c>
    </row>
    <row r="388" spans="1:10">
      <c r="F388" s="6" t="s">
        <v>25</v>
      </c>
      <c r="G388" s="8">
        <v>0</v>
      </c>
      <c r="J388" s="7">
        <f>ROUND( D$386*G388,2 )</f>
        <v>0</v>
      </c>
    </row>
    <row r="391" spans="1:10">
      <c r="C391" s="5" t="s">
        <v>218</v>
      </c>
    </row>
    <row r="392" spans="1:10">
      <c r="C392" s="5" t="s">
        <v>219</v>
      </c>
    </row>
    <row r="393" spans="1:10">
      <c r="C393" s="5" t="s">
        <v>220</v>
      </c>
    </row>
    <row r="394" spans="1:10">
      <c r="C394" s="5" t="s">
        <v>221</v>
      </c>
    </row>
    <row r="395" spans="1:10">
      <c r="C395" s="5" t="s">
        <v>222</v>
      </c>
    </row>
    <row r="396" spans="1:10">
      <c r="C396" s="5" t="s">
        <v>223</v>
      </c>
    </row>
    <row r="397" spans="1:10">
      <c r="C397" s="5" t="s">
        <v>224</v>
      </c>
    </row>
    <row r="398" spans="1:10">
      <c r="A398" s="5">
        <v>15</v>
      </c>
      <c r="B398" s="16" t="s">
        <v>226</v>
      </c>
      <c r="C398" s="5" t="s">
        <v>225</v>
      </c>
      <c r="D398" s="7">
        <f>ROUND( 1,2 )</f>
        <v>1</v>
      </c>
      <c r="E398" s="5" t="s">
        <v>227</v>
      </c>
      <c r="F398" s="6" t="s">
        <v>23</v>
      </c>
      <c r="G398" s="8">
        <v>0</v>
      </c>
      <c r="H398" s="7">
        <f>ROUND( D$398*G398,0 )</f>
        <v>0</v>
      </c>
    </row>
    <row r="399" spans="1:10">
      <c r="F399" s="6" t="s">
        <v>24</v>
      </c>
      <c r="G399" s="8">
        <v>0</v>
      </c>
      <c r="I399" s="7">
        <f>ROUND( D$398*G399,0 )</f>
        <v>0</v>
      </c>
    </row>
    <row r="400" spans="1:10">
      <c r="F400" s="6" t="s">
        <v>25</v>
      </c>
      <c r="G400" s="8">
        <v>0</v>
      </c>
      <c r="J400" s="7">
        <f>ROUND( D$398*G400,2 )</f>
        <v>0</v>
      </c>
    </row>
    <row r="403" spans="1:10">
      <c r="C403" s="5" t="s">
        <v>228</v>
      </c>
    </row>
    <row r="404" spans="1:10">
      <c r="A404" s="5">
        <v>16</v>
      </c>
      <c r="B404" s="16" t="s">
        <v>229</v>
      </c>
      <c r="C404" s="5" t="s">
        <v>228</v>
      </c>
      <c r="D404" s="7">
        <f>ROUND( 5,2 )</f>
        <v>5</v>
      </c>
      <c r="E404" s="5" t="s">
        <v>32</v>
      </c>
      <c r="F404" s="6" t="s">
        <v>23</v>
      </c>
      <c r="G404" s="8">
        <v>0</v>
      </c>
      <c r="H404" s="7">
        <f>ROUND( D$404*G404,0 )</f>
        <v>0</v>
      </c>
    </row>
    <row r="405" spans="1:10">
      <c r="F405" s="6" t="s">
        <v>24</v>
      </c>
      <c r="G405" s="8">
        <v>0</v>
      </c>
      <c r="I405" s="7">
        <f>ROUND( D$404*G405,0 )</f>
        <v>0</v>
      </c>
    </row>
    <row r="406" spans="1:10">
      <c r="F406" s="6" t="s">
        <v>25</v>
      </c>
      <c r="G406" s="8">
        <v>0</v>
      </c>
      <c r="J406" s="7">
        <f>ROUND( D$404*G406,2 )</f>
        <v>0</v>
      </c>
    </row>
    <row r="409" spans="1:10">
      <c r="C409" s="5" t="s">
        <v>230</v>
      </c>
    </row>
    <row r="410" spans="1:10">
      <c r="C410" s="5" t="s">
        <v>99</v>
      </c>
    </row>
    <row r="411" spans="1:10">
      <c r="C411" s="5" t="s">
        <v>231</v>
      </c>
    </row>
    <row r="412" spans="1:10" ht="26.25">
      <c r="A412" s="5">
        <v>17</v>
      </c>
      <c r="B412" s="16" t="s">
        <v>233</v>
      </c>
      <c r="C412" s="5" t="s">
        <v>232</v>
      </c>
      <c r="D412" s="7">
        <f>ROUND( 2,2 )</f>
        <v>2</v>
      </c>
      <c r="E412" s="5" t="s">
        <v>32</v>
      </c>
      <c r="F412" s="6" t="s">
        <v>23</v>
      </c>
      <c r="G412" s="8">
        <v>0</v>
      </c>
      <c r="H412" s="7">
        <f>ROUND( D$412*G412,0 )</f>
        <v>0</v>
      </c>
    </row>
    <row r="413" spans="1:10">
      <c r="F413" s="6" t="s">
        <v>24</v>
      </c>
      <c r="G413" s="8">
        <v>0</v>
      </c>
      <c r="I413" s="7">
        <f>ROUND( D$412*G413,0 )</f>
        <v>0</v>
      </c>
    </row>
    <row r="414" spans="1:10">
      <c r="F414" s="6" t="s">
        <v>25</v>
      </c>
      <c r="G414" s="8">
        <v>0</v>
      </c>
      <c r="J414" s="7">
        <f>ROUND( D$412*G414,2 )</f>
        <v>0</v>
      </c>
    </row>
    <row r="417" spans="1:10">
      <c r="C417" s="5" t="s">
        <v>234</v>
      </c>
    </row>
    <row r="418" spans="1:10">
      <c r="C418" s="5" t="s">
        <v>235</v>
      </c>
    </row>
    <row r="419" spans="1:10" ht="26.25">
      <c r="A419" s="5">
        <v>18</v>
      </c>
      <c r="B419" s="16" t="s">
        <v>237</v>
      </c>
      <c r="C419" s="5" t="s">
        <v>236</v>
      </c>
      <c r="D419" s="7">
        <f>ROUND( 1,2 )</f>
        <v>1</v>
      </c>
      <c r="E419" s="5" t="s">
        <v>32</v>
      </c>
      <c r="F419" s="6" t="s">
        <v>23</v>
      </c>
      <c r="G419" s="8">
        <v>0</v>
      </c>
      <c r="H419" s="7">
        <f>ROUND( D$419*G419,2 )</f>
        <v>0</v>
      </c>
    </row>
    <row r="420" spans="1:10">
      <c r="F420" s="6" t="s">
        <v>24</v>
      </c>
      <c r="G420" s="8">
        <v>0</v>
      </c>
      <c r="I420" s="7">
        <f>ROUND( D$419*G420,0 )</f>
        <v>0</v>
      </c>
    </row>
    <row r="421" spans="1:10">
      <c r="F421" s="6" t="s">
        <v>25</v>
      </c>
      <c r="G421" s="8">
        <v>0</v>
      </c>
      <c r="J421" s="7">
        <f>ROUND( D$419*G421,2 )</f>
        <v>0</v>
      </c>
    </row>
    <row r="424" spans="1:10">
      <c r="C424" s="5" t="s">
        <v>234</v>
      </c>
    </row>
    <row r="425" spans="1:10">
      <c r="C425" s="5" t="s">
        <v>238</v>
      </c>
    </row>
    <row r="426" spans="1:10" ht="26.25">
      <c r="A426" s="5">
        <v>19</v>
      </c>
      <c r="B426" s="16" t="s">
        <v>239</v>
      </c>
      <c r="C426" s="5"/>
      <c r="D426" s="7">
        <f>ROUND( 1,2 )</f>
        <v>1</v>
      </c>
      <c r="E426" s="5" t="s">
        <v>32</v>
      </c>
      <c r="F426" s="6" t="s">
        <v>23</v>
      </c>
      <c r="G426" s="8">
        <v>0</v>
      </c>
      <c r="H426" s="7">
        <f>ROUND( D$426*G426,2 )</f>
        <v>0</v>
      </c>
    </row>
    <row r="427" spans="1:10">
      <c r="F427" s="6" t="s">
        <v>24</v>
      </c>
      <c r="G427" s="8">
        <v>0</v>
      </c>
      <c r="I427" s="7">
        <f>ROUND( D$426*G427,0 )</f>
        <v>0</v>
      </c>
    </row>
    <row r="428" spans="1:10">
      <c r="F428" s="6" t="s">
        <v>25</v>
      </c>
      <c r="G428" s="8">
        <v>0</v>
      </c>
      <c r="J428" s="7">
        <f>ROUND( D$426*G428,2 )</f>
        <v>0</v>
      </c>
    </row>
    <row r="431" spans="1:10">
      <c r="C431" s="5" t="s">
        <v>240</v>
      </c>
    </row>
    <row r="432" spans="1:10">
      <c r="C432" s="5" t="s">
        <v>241</v>
      </c>
    </row>
    <row r="433" spans="1:10">
      <c r="C433" s="5" t="s">
        <v>242</v>
      </c>
    </row>
    <row r="434" spans="1:10" ht="26.25">
      <c r="A434" s="5">
        <v>20</v>
      </c>
      <c r="B434" s="16" t="s">
        <v>244</v>
      </c>
      <c r="C434" s="5" t="s">
        <v>243</v>
      </c>
      <c r="D434" s="7">
        <f>ROUND( 43,2 )</f>
        <v>43</v>
      </c>
      <c r="E434" s="5" t="s">
        <v>22</v>
      </c>
      <c r="F434" s="6" t="s">
        <v>23</v>
      </c>
      <c r="G434" s="8">
        <v>0</v>
      </c>
      <c r="H434" s="7">
        <f>ROUND( D$434*G434,0 )</f>
        <v>0</v>
      </c>
    </row>
    <row r="435" spans="1:10">
      <c r="F435" s="6" t="s">
        <v>24</v>
      </c>
      <c r="G435" s="8">
        <v>0</v>
      </c>
      <c r="I435" s="7">
        <f>ROUND( D$434*G435,0 )</f>
        <v>0</v>
      </c>
    </row>
    <row r="436" spans="1:10">
      <c r="F436" s="6" t="s">
        <v>25</v>
      </c>
      <c r="G436" s="8">
        <v>0</v>
      </c>
      <c r="J436" s="7">
        <f>ROUND( D$434*G436,2 )</f>
        <v>0</v>
      </c>
    </row>
    <row r="439" spans="1:10">
      <c r="C439" s="5" t="s">
        <v>245</v>
      </c>
    </row>
    <row r="440" spans="1:10">
      <c r="C440" s="5" t="s">
        <v>241</v>
      </c>
    </row>
    <row r="441" spans="1:10">
      <c r="C441" s="5" t="s">
        <v>246</v>
      </c>
    </row>
    <row r="442" spans="1:10" ht="26.25">
      <c r="A442" s="5">
        <v>21</v>
      </c>
      <c r="B442" s="16" t="s">
        <v>248</v>
      </c>
      <c r="C442" s="5" t="s">
        <v>247</v>
      </c>
      <c r="D442" s="7">
        <f>ROUND( 43,2 )</f>
        <v>43</v>
      </c>
      <c r="E442" s="5" t="s">
        <v>22</v>
      </c>
      <c r="F442" s="6" t="s">
        <v>23</v>
      </c>
      <c r="G442" s="8">
        <v>0</v>
      </c>
      <c r="H442" s="7">
        <f>ROUND( D$442*G442,0 )</f>
        <v>0</v>
      </c>
    </row>
    <row r="443" spans="1:10">
      <c r="F443" s="6" t="s">
        <v>24</v>
      </c>
      <c r="G443" s="8">
        <v>0</v>
      </c>
      <c r="I443" s="7">
        <f>ROUND( D$442*G443,0 )</f>
        <v>0</v>
      </c>
    </row>
    <row r="444" spans="1:10">
      <c r="F444" s="6" t="s">
        <v>25</v>
      </c>
      <c r="G444" s="8">
        <v>0</v>
      </c>
      <c r="J444" s="7">
        <f>ROUND( D$442*G444,2 )</f>
        <v>0</v>
      </c>
    </row>
    <row r="447" spans="1:10">
      <c r="C447" s="5" t="s">
        <v>249</v>
      </c>
    </row>
    <row r="448" spans="1:10">
      <c r="C448" s="5" t="s">
        <v>250</v>
      </c>
    </row>
    <row r="449" spans="1:10">
      <c r="C449" s="5" t="s">
        <v>246</v>
      </c>
    </row>
    <row r="450" spans="1:10" ht="26.25">
      <c r="A450" s="5">
        <v>22</v>
      </c>
      <c r="B450" s="16" t="s">
        <v>251</v>
      </c>
      <c r="C450" s="5" t="s">
        <v>247</v>
      </c>
      <c r="D450" s="7">
        <f>ROUND( 43,2 )</f>
        <v>43</v>
      </c>
      <c r="E450" s="5" t="s">
        <v>22</v>
      </c>
      <c r="F450" s="6" t="s">
        <v>23</v>
      </c>
      <c r="G450" s="8">
        <v>0</v>
      </c>
      <c r="H450" s="7">
        <f>ROUND( D$450*G450,0 )</f>
        <v>0</v>
      </c>
    </row>
    <row r="451" spans="1:10">
      <c r="F451" s="6" t="s">
        <v>24</v>
      </c>
      <c r="G451" s="8">
        <v>0</v>
      </c>
      <c r="I451" s="7">
        <f>ROUND( D$450*G451,0 )</f>
        <v>0</v>
      </c>
    </row>
    <row r="452" spans="1:10">
      <c r="F452" s="6" t="s">
        <v>25</v>
      </c>
      <c r="G452" s="8">
        <v>0</v>
      </c>
      <c r="J452" s="7">
        <f>ROUND( D$450*G452,2 )</f>
        <v>0</v>
      </c>
    </row>
    <row r="455" spans="1:10">
      <c r="C455" s="5" t="s">
        <v>108</v>
      </c>
    </row>
    <row r="456" spans="1:10">
      <c r="C456" s="5" t="s">
        <v>109</v>
      </c>
    </row>
    <row r="457" spans="1:10">
      <c r="C457" s="5" t="s">
        <v>110</v>
      </c>
    </row>
    <row r="458" spans="1:10">
      <c r="C458" s="5" t="s">
        <v>111</v>
      </c>
    </row>
    <row r="459" spans="1:10">
      <c r="C459" s="5" t="s">
        <v>112</v>
      </c>
    </row>
    <row r="460" spans="1:10" ht="26.25">
      <c r="A460" s="5">
        <v>23</v>
      </c>
      <c r="B460" s="16" t="s">
        <v>114</v>
      </c>
      <c r="C460" s="5" t="s">
        <v>113</v>
      </c>
      <c r="D460" s="7">
        <f>ROUND( 12,2 )</f>
        <v>12</v>
      </c>
      <c r="E460" s="5" t="s">
        <v>115</v>
      </c>
      <c r="F460" s="6" t="s">
        <v>23</v>
      </c>
      <c r="G460" s="8">
        <v>0</v>
      </c>
      <c r="H460" s="7">
        <f>ROUND( D$460*G460,2 )</f>
        <v>0</v>
      </c>
    </row>
    <row r="461" spans="1:10">
      <c r="F461" s="6" t="s">
        <v>24</v>
      </c>
      <c r="G461" s="8">
        <v>0</v>
      </c>
      <c r="I461" s="7">
        <f>ROUND( D$460*G461,0 )</f>
        <v>0</v>
      </c>
    </row>
    <row r="462" spans="1:10">
      <c r="F462" s="6" t="s">
        <v>25</v>
      </c>
      <c r="G462" s="8">
        <v>0</v>
      </c>
      <c r="J462" s="7">
        <f>ROUND( D$460*G462,2 )</f>
        <v>0</v>
      </c>
    </row>
    <row r="465" spans="1:10">
      <c r="C465" s="5" t="s">
        <v>122</v>
      </c>
    </row>
    <row r="466" spans="1:10">
      <c r="C466" s="5" t="s">
        <v>123</v>
      </c>
    </row>
    <row r="467" spans="1:10">
      <c r="C467" s="5" t="s">
        <v>124</v>
      </c>
    </row>
    <row r="468" spans="1:10">
      <c r="C468" s="5" t="s">
        <v>125</v>
      </c>
    </row>
    <row r="469" spans="1:10" ht="26.25">
      <c r="A469" s="5">
        <v>24</v>
      </c>
      <c r="B469" s="16" t="s">
        <v>127</v>
      </c>
      <c r="C469" s="5" t="s">
        <v>126</v>
      </c>
      <c r="D469" s="7">
        <f>ROUND( 6,2 )</f>
        <v>6</v>
      </c>
      <c r="E469" s="5" t="s">
        <v>115</v>
      </c>
      <c r="F469" s="6" t="s">
        <v>23</v>
      </c>
      <c r="G469" s="8">
        <v>0</v>
      </c>
      <c r="H469" s="7">
        <f>ROUND( D$469*G469,2 )</f>
        <v>0</v>
      </c>
    </row>
    <row r="470" spans="1:10">
      <c r="F470" s="6" t="s">
        <v>24</v>
      </c>
      <c r="G470" s="8">
        <v>0</v>
      </c>
      <c r="I470" s="7">
        <f>ROUND( D$469*G470,0 )</f>
        <v>0</v>
      </c>
    </row>
    <row r="471" spans="1:10">
      <c r="F471" s="6" t="s">
        <v>25</v>
      </c>
      <c r="G471" s="8">
        <v>0</v>
      </c>
      <c r="J471" s="7">
        <f>ROUND( D$469*G471,2 )</f>
        <v>0</v>
      </c>
    </row>
    <row r="474" spans="1:10">
      <c r="C474" s="5" t="s">
        <v>122</v>
      </c>
    </row>
    <row r="475" spans="1:10">
      <c r="C475" s="5" t="s">
        <v>123</v>
      </c>
    </row>
    <row r="476" spans="1:10">
      <c r="C476" s="5" t="s">
        <v>124</v>
      </c>
    </row>
    <row r="477" spans="1:10">
      <c r="C477" s="5" t="s">
        <v>128</v>
      </c>
    </row>
    <row r="478" spans="1:10" ht="26.25">
      <c r="A478" s="5">
        <v>25</v>
      </c>
      <c r="B478" s="16" t="s">
        <v>130</v>
      </c>
      <c r="C478" s="5" t="s">
        <v>129</v>
      </c>
      <c r="D478" s="7">
        <f>ROUND( 6,2 )</f>
        <v>6</v>
      </c>
      <c r="E478" s="5" t="s">
        <v>115</v>
      </c>
      <c r="F478" s="6" t="s">
        <v>23</v>
      </c>
      <c r="G478" s="8">
        <v>0</v>
      </c>
      <c r="H478" s="7">
        <f>ROUND( D$478*G478,2 )</f>
        <v>0</v>
      </c>
    </row>
    <row r="479" spans="1:10">
      <c r="F479" s="6" t="s">
        <v>24</v>
      </c>
      <c r="G479" s="8">
        <v>0</v>
      </c>
      <c r="I479" s="7">
        <f>ROUND( D$478*G479,0 )</f>
        <v>0</v>
      </c>
    </row>
    <row r="480" spans="1:10">
      <c r="F480" s="6" t="s">
        <v>25</v>
      </c>
      <c r="G480" s="8">
        <v>0</v>
      </c>
      <c r="J480" s="7">
        <f>ROUND( D$478*G480,2 )</f>
        <v>0</v>
      </c>
    </row>
    <row r="483" spans="1:10">
      <c r="C483" s="5" t="s">
        <v>134</v>
      </c>
    </row>
    <row r="484" spans="1:10">
      <c r="C484" s="5" t="s">
        <v>135</v>
      </c>
    </row>
    <row r="485" spans="1:10" ht="26.25">
      <c r="A485" s="5">
        <v>26</v>
      </c>
      <c r="B485" s="16" t="s">
        <v>136</v>
      </c>
      <c r="C485" s="5" t="s">
        <v>113</v>
      </c>
      <c r="D485" s="7">
        <f>ROUND( 12,2 )</f>
        <v>12</v>
      </c>
      <c r="E485" s="5" t="s">
        <v>115</v>
      </c>
      <c r="F485" s="6" t="s">
        <v>23</v>
      </c>
      <c r="G485" s="8">
        <v>0</v>
      </c>
      <c r="H485" s="7">
        <f>ROUND( D$485*G485,2 )</f>
        <v>0</v>
      </c>
    </row>
    <row r="486" spans="1:10">
      <c r="F486" s="6" t="s">
        <v>24</v>
      </c>
      <c r="G486" s="8">
        <v>0</v>
      </c>
      <c r="I486" s="7">
        <f>ROUND( D$485*G486,0 )</f>
        <v>0</v>
      </c>
    </row>
    <row r="487" spans="1:10">
      <c r="F487" s="6" t="s">
        <v>25</v>
      </c>
      <c r="G487" s="8">
        <v>0</v>
      </c>
      <c r="J487" s="7">
        <f>ROUND( D$485*G487,2 )</f>
        <v>0</v>
      </c>
    </row>
    <row r="490" spans="1:10">
      <c r="C490" s="5" t="s">
        <v>104</v>
      </c>
    </row>
    <row r="491" spans="1:10">
      <c r="C491" s="5" t="s">
        <v>105</v>
      </c>
    </row>
    <row r="492" spans="1:10" ht="26.25">
      <c r="A492" s="5">
        <v>27</v>
      </c>
      <c r="B492" s="16" t="s">
        <v>107</v>
      </c>
      <c r="C492" s="5" t="s">
        <v>106</v>
      </c>
      <c r="D492" s="7">
        <f>ROUND( 20,2 )</f>
        <v>20</v>
      </c>
      <c r="E492" s="5" t="s">
        <v>22</v>
      </c>
      <c r="F492" s="6" t="s">
        <v>23</v>
      </c>
      <c r="G492" s="8">
        <v>0</v>
      </c>
      <c r="H492" s="7">
        <f>ROUND( D$492*G492,0 )</f>
        <v>0</v>
      </c>
    </row>
    <row r="493" spans="1:10">
      <c r="F493" s="6" t="s">
        <v>24</v>
      </c>
      <c r="G493" s="8">
        <v>0</v>
      </c>
      <c r="I493" s="7">
        <f>ROUND( D$492*G493,0 )</f>
        <v>0</v>
      </c>
    </row>
    <row r="494" spans="1:10">
      <c r="F494" s="6" t="s">
        <v>25</v>
      </c>
      <c r="G494" s="8">
        <v>0</v>
      </c>
      <c r="J494" s="7">
        <f>ROUND( D$492*G494,2 )</f>
        <v>0</v>
      </c>
    </row>
    <row r="497" spans="1:10">
      <c r="C497" s="5" t="s">
        <v>252</v>
      </c>
    </row>
    <row r="498" spans="1:10" ht="26.25">
      <c r="A498" s="5">
        <v>28</v>
      </c>
      <c r="B498" s="16" t="s">
        <v>254</v>
      </c>
      <c r="C498" s="5" t="s">
        <v>253</v>
      </c>
      <c r="D498" s="7">
        <f>ROUND( 20,2 )</f>
        <v>20</v>
      </c>
      <c r="E498" s="5" t="s">
        <v>22</v>
      </c>
      <c r="F498" s="6" t="s">
        <v>23</v>
      </c>
      <c r="G498" s="8">
        <v>0</v>
      </c>
      <c r="H498" s="7">
        <f>ROUND( D$498*G498,2 )</f>
        <v>0</v>
      </c>
    </row>
    <row r="499" spans="1:10">
      <c r="F499" s="6" t="s">
        <v>24</v>
      </c>
      <c r="G499" s="8">
        <v>0</v>
      </c>
      <c r="I499" s="7">
        <f>ROUND( D$498*G499,0 )</f>
        <v>0</v>
      </c>
    </row>
    <row r="500" spans="1:10">
      <c r="F500" s="6" t="s">
        <v>25</v>
      </c>
      <c r="G500" s="8">
        <v>0</v>
      </c>
      <c r="J500" s="7">
        <f>ROUND( D$498*G500,0 )</f>
        <v>0</v>
      </c>
    </row>
    <row r="503" spans="1:10">
      <c r="C503" s="5" t="s">
        <v>255</v>
      </c>
    </row>
    <row r="504" spans="1:10">
      <c r="C504" s="5" t="s">
        <v>256</v>
      </c>
    </row>
    <row r="505" spans="1:10" ht="26.25">
      <c r="A505" s="5">
        <v>29</v>
      </c>
      <c r="B505" s="16" t="s">
        <v>257</v>
      </c>
      <c r="C505" s="5"/>
      <c r="D505" s="7">
        <f>ROUND( 8,2 )</f>
        <v>8</v>
      </c>
      <c r="E505" s="5" t="s">
        <v>258</v>
      </c>
      <c r="F505" s="6" t="s">
        <v>23</v>
      </c>
      <c r="G505" s="8">
        <v>0</v>
      </c>
      <c r="H505" s="7">
        <f>ROUND( D$505*G505,2 )</f>
        <v>0</v>
      </c>
    </row>
    <row r="506" spans="1:10">
      <c r="F506" s="6" t="s">
        <v>24</v>
      </c>
      <c r="G506" s="8">
        <v>0</v>
      </c>
      <c r="I506" s="7">
        <f>ROUND( D$505*G506,0 )</f>
        <v>0</v>
      </c>
    </row>
    <row r="507" spans="1:10">
      <c r="F507" s="6" t="s">
        <v>25</v>
      </c>
      <c r="G507" s="8">
        <v>0</v>
      </c>
      <c r="J507" s="7">
        <f>ROUND( D$505*G507,2 )</f>
        <v>0</v>
      </c>
    </row>
    <row r="510" spans="1:10">
      <c r="C510" s="5" t="s">
        <v>255</v>
      </c>
    </row>
    <row r="511" spans="1:10">
      <c r="C511" s="5" t="s">
        <v>259</v>
      </c>
    </row>
    <row r="512" spans="1:10" ht="26.25">
      <c r="A512" s="5">
        <v>30</v>
      </c>
      <c r="B512" s="16" t="s">
        <v>260</v>
      </c>
      <c r="C512" s="5"/>
      <c r="D512" s="7">
        <f>ROUND( 8,2 )</f>
        <v>8</v>
      </c>
      <c r="E512" s="5" t="s">
        <v>258</v>
      </c>
      <c r="F512" s="6" t="s">
        <v>23</v>
      </c>
      <c r="G512" s="8">
        <v>0</v>
      </c>
      <c r="H512" s="7">
        <f>ROUND( D$512*G512,2 )</f>
        <v>0</v>
      </c>
    </row>
    <row r="513" spans="1:10">
      <c r="F513" s="6" t="s">
        <v>24</v>
      </c>
      <c r="G513" s="8">
        <v>0</v>
      </c>
      <c r="I513" s="7">
        <f>ROUND( D$512*G513,0 )</f>
        <v>0</v>
      </c>
    </row>
    <row r="514" spans="1:10">
      <c r="F514" s="6" t="s">
        <v>25</v>
      </c>
      <c r="G514" s="8">
        <v>0</v>
      </c>
      <c r="J514" s="7">
        <f>ROUND( D$512*G514,2 )</f>
        <v>0</v>
      </c>
    </row>
    <row r="517" spans="1:10">
      <c r="C517" s="5" t="s">
        <v>255</v>
      </c>
    </row>
    <row r="518" spans="1:10">
      <c r="C518" s="5" t="s">
        <v>261</v>
      </c>
    </row>
    <row r="519" spans="1:10" ht="26.25">
      <c r="A519" s="5">
        <v>31</v>
      </c>
      <c r="B519" s="16" t="s">
        <v>262</v>
      </c>
      <c r="C519" s="5"/>
      <c r="D519" s="7">
        <f>ROUND( 8,2 )</f>
        <v>8</v>
      </c>
      <c r="E519" s="5" t="s">
        <v>258</v>
      </c>
      <c r="F519" s="6" t="s">
        <v>23</v>
      </c>
      <c r="G519" s="8">
        <v>0</v>
      </c>
      <c r="H519" s="7">
        <f>ROUND( D$519*G519,2 )</f>
        <v>0</v>
      </c>
    </row>
    <row r="520" spans="1:10">
      <c r="F520" s="6" t="s">
        <v>24</v>
      </c>
      <c r="G520" s="8">
        <v>0</v>
      </c>
      <c r="I520" s="7">
        <f>ROUND( D$519*G520,0 )</f>
        <v>0</v>
      </c>
    </row>
    <row r="521" spans="1:10">
      <c r="F521" s="6" t="s">
        <v>25</v>
      </c>
      <c r="G521" s="8">
        <v>0</v>
      </c>
      <c r="J521" s="7">
        <f>ROUND( D$519*G521,2 )</f>
        <v>0</v>
      </c>
    </row>
    <row r="524" spans="1:10">
      <c r="C524" s="5" t="s">
        <v>263</v>
      </c>
    </row>
    <row r="525" spans="1:10">
      <c r="C525" s="5" t="s">
        <v>264</v>
      </c>
    </row>
    <row r="526" spans="1:10">
      <c r="C526" s="5" t="s">
        <v>265</v>
      </c>
    </row>
    <row r="527" spans="1:10" ht="26.25">
      <c r="A527" s="5">
        <v>32</v>
      </c>
      <c r="B527" s="16" t="s">
        <v>266</v>
      </c>
      <c r="C527" s="5"/>
      <c r="D527" s="7">
        <f>ROUND( 4,2 )</f>
        <v>4</v>
      </c>
      <c r="E527" s="5" t="s">
        <v>258</v>
      </c>
      <c r="F527" s="6" t="s">
        <v>23</v>
      </c>
      <c r="G527" s="8">
        <v>0</v>
      </c>
      <c r="H527" s="7">
        <f>ROUND( D$527*G527,2 )</f>
        <v>0</v>
      </c>
    </row>
    <row r="528" spans="1:10">
      <c r="F528" s="6" t="s">
        <v>24</v>
      </c>
      <c r="G528" s="8">
        <v>0</v>
      </c>
      <c r="I528" s="7">
        <f>ROUND( D$527*G528,0 )</f>
        <v>0</v>
      </c>
    </row>
    <row r="529" spans="1:10">
      <c r="F529" s="6" t="s">
        <v>25</v>
      </c>
      <c r="G529" s="8">
        <v>0</v>
      </c>
      <c r="J529" s="7">
        <f>ROUND( D$527*G529,2 )</f>
        <v>0</v>
      </c>
    </row>
    <row r="532" spans="1:10">
      <c r="C532" s="5" t="s">
        <v>263</v>
      </c>
    </row>
    <row r="533" spans="1:10">
      <c r="C533" s="5" t="s">
        <v>264</v>
      </c>
    </row>
    <row r="534" spans="1:10">
      <c r="C534" s="5" t="s">
        <v>267</v>
      </c>
    </row>
    <row r="535" spans="1:10" ht="26.25">
      <c r="A535" s="5">
        <v>33</v>
      </c>
      <c r="B535" s="16" t="s">
        <v>268</v>
      </c>
      <c r="C535" s="5"/>
      <c r="D535" s="7">
        <f>ROUND( 4,2 )</f>
        <v>4</v>
      </c>
      <c r="E535" s="5" t="s">
        <v>258</v>
      </c>
      <c r="F535" s="6" t="s">
        <v>23</v>
      </c>
      <c r="G535" s="8">
        <v>0</v>
      </c>
      <c r="H535" s="7">
        <f>ROUND( D$535*G535,2 )</f>
        <v>0</v>
      </c>
    </row>
    <row r="536" spans="1:10">
      <c r="F536" s="6" t="s">
        <v>24</v>
      </c>
      <c r="G536" s="8">
        <v>0</v>
      </c>
      <c r="I536" s="7">
        <f>ROUND( D$535*G536,0 )</f>
        <v>0</v>
      </c>
    </row>
    <row r="537" spans="1:10">
      <c r="F537" s="6" t="s">
        <v>25</v>
      </c>
      <c r="G537" s="8">
        <v>0</v>
      </c>
      <c r="J537" s="7">
        <f>ROUND( D$535*G537,2 )</f>
        <v>0</v>
      </c>
    </row>
    <row r="540" spans="1:10">
      <c r="C540" s="5" t="s">
        <v>263</v>
      </c>
    </row>
    <row r="541" spans="1:10">
      <c r="C541" s="5" t="s">
        <v>264</v>
      </c>
    </row>
    <row r="542" spans="1:10">
      <c r="C542" s="5" t="s">
        <v>269</v>
      </c>
    </row>
    <row r="543" spans="1:10" ht="26.25">
      <c r="A543" s="5">
        <v>34</v>
      </c>
      <c r="B543" s="16" t="s">
        <v>270</v>
      </c>
      <c r="C543" s="5"/>
      <c r="D543" s="7">
        <f>ROUND( 4,2 )</f>
        <v>4</v>
      </c>
      <c r="E543" s="5" t="s">
        <v>258</v>
      </c>
      <c r="F543" s="6" t="s">
        <v>23</v>
      </c>
      <c r="G543" s="8">
        <v>0</v>
      </c>
      <c r="H543" s="7">
        <f>ROUND( D$543*G543,2 )</f>
        <v>0</v>
      </c>
    </row>
    <row r="544" spans="1:10">
      <c r="F544" s="6" t="s">
        <v>24</v>
      </c>
      <c r="G544" s="8">
        <v>0</v>
      </c>
      <c r="I544" s="7">
        <f>ROUND( D$543*G544,0 )</f>
        <v>0</v>
      </c>
    </row>
    <row r="545" spans="1:10">
      <c r="F545" s="6" t="s">
        <v>25</v>
      </c>
      <c r="G545" s="8">
        <v>0</v>
      </c>
      <c r="J545" s="7">
        <f>ROUND( D$543*G545,2 )</f>
        <v>0</v>
      </c>
    </row>
    <row r="548" spans="1:10">
      <c r="C548" s="5" t="s">
        <v>263</v>
      </c>
    </row>
    <row r="549" spans="1:10">
      <c r="C549" s="5" t="s">
        <v>264</v>
      </c>
    </row>
    <row r="550" spans="1:10">
      <c r="C550" s="5" t="s">
        <v>271</v>
      </c>
    </row>
    <row r="551" spans="1:10" ht="26.25">
      <c r="A551" s="5">
        <v>35</v>
      </c>
      <c r="B551" s="16" t="s">
        <v>272</v>
      </c>
      <c r="C551" s="5"/>
      <c r="D551" s="7">
        <f>ROUND( 4,2 )</f>
        <v>4</v>
      </c>
      <c r="E551" s="5" t="s">
        <v>258</v>
      </c>
      <c r="F551" s="6" t="s">
        <v>23</v>
      </c>
      <c r="G551" s="8">
        <v>0</v>
      </c>
      <c r="H551" s="7">
        <f>ROUND( D$551*G551,2 )</f>
        <v>0</v>
      </c>
    </row>
    <row r="552" spans="1:10">
      <c r="F552" s="6" t="s">
        <v>24</v>
      </c>
      <c r="G552" s="8">
        <v>0</v>
      </c>
      <c r="I552" s="7">
        <f>ROUND( D$551*G552,0 )</f>
        <v>0</v>
      </c>
    </row>
    <row r="553" spans="1:10">
      <c r="F553" s="6" t="s">
        <v>25</v>
      </c>
      <c r="G553" s="8">
        <v>0</v>
      </c>
      <c r="J553" s="7">
        <f>ROUND( D$551*G553,2 )</f>
        <v>0</v>
      </c>
    </row>
    <row r="556" spans="1:10">
      <c r="C556" s="5" t="s">
        <v>273</v>
      </c>
    </row>
    <row r="557" spans="1:10">
      <c r="C557" s="5" t="s">
        <v>264</v>
      </c>
    </row>
    <row r="558" spans="1:10">
      <c r="C558" s="5" t="s">
        <v>274</v>
      </c>
    </row>
    <row r="559" spans="1:10" ht="26.25">
      <c r="A559" s="5">
        <v>36</v>
      </c>
      <c r="B559" s="16" t="s">
        <v>275</v>
      </c>
      <c r="C559" s="5"/>
      <c r="D559" s="7">
        <f>ROUND( 1,2 )</f>
        <v>1</v>
      </c>
      <c r="E559" s="5" t="s">
        <v>32</v>
      </c>
      <c r="F559" s="6" t="s">
        <v>23</v>
      </c>
      <c r="G559" s="8">
        <v>0</v>
      </c>
      <c r="H559" s="7">
        <f>ROUND( D$559*G559,0 )</f>
        <v>0</v>
      </c>
    </row>
    <row r="560" spans="1:10">
      <c r="F560" s="6" t="s">
        <v>24</v>
      </c>
      <c r="G560" s="8">
        <v>0</v>
      </c>
      <c r="I560" s="7">
        <f>ROUND( D$559*G560,2 )</f>
        <v>0</v>
      </c>
    </row>
    <row r="561" spans="1:10">
      <c r="F561" s="6" t="s">
        <v>25</v>
      </c>
      <c r="G561" s="8">
        <v>0</v>
      </c>
      <c r="J561" s="7">
        <f>ROUND( D$559*G561,2 )</f>
        <v>0</v>
      </c>
    </row>
    <row r="563" spans="1:10" ht="15.75" thickBot="1"/>
    <row r="564" spans="1:10" ht="15.75">
      <c r="A564" s="4"/>
      <c r="H564" s="10">
        <f>ROUND( SUM(H250:H563),0 )</f>
        <v>0</v>
      </c>
      <c r="I564" s="10">
        <f>ROUND( SUM(I250:I563),0 )</f>
        <v>0</v>
      </c>
      <c r="J564" s="10">
        <f>ROUND( SUM(J250:J563),0 )</f>
        <v>0</v>
      </c>
    </row>
    <row r="565" spans="1:10" ht="15.75">
      <c r="A565" s="4" t="s">
        <v>276</v>
      </c>
    </row>
    <row r="567" spans="1:10">
      <c r="C567" s="5" t="s">
        <v>277</v>
      </c>
    </row>
    <row r="568" spans="1:10">
      <c r="C568" s="5" t="s">
        <v>278</v>
      </c>
    </row>
    <row r="569" spans="1:10">
      <c r="C569" s="5" t="s">
        <v>279</v>
      </c>
    </row>
    <row r="570" spans="1:10">
      <c r="C570" s="5" t="s">
        <v>280</v>
      </c>
    </row>
    <row r="571" spans="1:10">
      <c r="C571" s="5" t="s">
        <v>281</v>
      </c>
    </row>
    <row r="572" spans="1:10">
      <c r="C572" s="5" t="s">
        <v>282</v>
      </c>
    </row>
    <row r="573" spans="1:10">
      <c r="C573" s="5" t="s">
        <v>283</v>
      </c>
    </row>
    <row r="574" spans="1:10" ht="26.25">
      <c r="A574" s="5">
        <v>1</v>
      </c>
      <c r="B574" s="16" t="s">
        <v>285</v>
      </c>
      <c r="C574" s="5" t="s">
        <v>284</v>
      </c>
      <c r="D574" s="7">
        <f>ROUND( 3,2 )</f>
        <v>3</v>
      </c>
      <c r="E574" s="5" t="s">
        <v>22</v>
      </c>
      <c r="F574" s="6" t="s">
        <v>23</v>
      </c>
      <c r="G574" s="8">
        <v>0</v>
      </c>
      <c r="H574" s="7">
        <f>ROUND( D$574*G574,0 )</f>
        <v>0</v>
      </c>
    </row>
    <row r="575" spans="1:10">
      <c r="F575" s="6" t="s">
        <v>24</v>
      </c>
      <c r="G575" s="8">
        <v>0</v>
      </c>
      <c r="I575" s="7">
        <f>ROUND( D$574*G575,0 )</f>
        <v>0</v>
      </c>
    </row>
    <row r="576" spans="1:10">
      <c r="F576" s="6" t="s">
        <v>25</v>
      </c>
      <c r="G576" s="8">
        <v>0</v>
      </c>
      <c r="J576" s="7">
        <f>ROUND( D$574*G576,2 )</f>
        <v>0</v>
      </c>
    </row>
    <row r="579" spans="1:10">
      <c r="C579" s="5" t="s">
        <v>277</v>
      </c>
    </row>
    <row r="580" spans="1:10">
      <c r="C580" s="5" t="s">
        <v>278</v>
      </c>
    </row>
    <row r="581" spans="1:10">
      <c r="C581" s="5" t="s">
        <v>279</v>
      </c>
    </row>
    <row r="582" spans="1:10">
      <c r="C582" s="5" t="s">
        <v>280</v>
      </c>
    </row>
    <row r="583" spans="1:10">
      <c r="C583" s="5" t="s">
        <v>281</v>
      </c>
    </row>
    <row r="584" spans="1:10">
      <c r="C584" s="5" t="s">
        <v>282</v>
      </c>
    </row>
    <row r="585" spans="1:10">
      <c r="C585" s="5" t="s">
        <v>283</v>
      </c>
    </row>
    <row r="586" spans="1:10" ht="26.25">
      <c r="A586" s="5">
        <v>2</v>
      </c>
      <c r="B586" s="16" t="s">
        <v>287</v>
      </c>
      <c r="C586" s="5" t="s">
        <v>286</v>
      </c>
      <c r="D586" s="7">
        <f>ROUND( 16,2 )</f>
        <v>16</v>
      </c>
      <c r="E586" s="5" t="s">
        <v>22</v>
      </c>
      <c r="F586" s="6" t="s">
        <v>23</v>
      </c>
      <c r="G586" s="8">
        <v>0</v>
      </c>
      <c r="H586" s="7">
        <f>ROUND( D$586*G586,0 )</f>
        <v>0</v>
      </c>
    </row>
    <row r="587" spans="1:10">
      <c r="F587" s="6" t="s">
        <v>24</v>
      </c>
      <c r="G587" s="8">
        <v>0</v>
      </c>
      <c r="I587" s="7">
        <f>ROUND( D$586*G587,0 )</f>
        <v>0</v>
      </c>
    </row>
    <row r="588" spans="1:10">
      <c r="F588" s="6" t="s">
        <v>25</v>
      </c>
      <c r="G588" s="8">
        <v>0</v>
      </c>
      <c r="J588" s="7">
        <f>ROUND( D$586*G588,2 )</f>
        <v>0</v>
      </c>
    </row>
    <row r="591" spans="1:10">
      <c r="C591" s="5" t="s">
        <v>277</v>
      </c>
    </row>
    <row r="592" spans="1:10">
      <c r="C592" s="5" t="s">
        <v>278</v>
      </c>
    </row>
    <row r="593" spans="1:10">
      <c r="C593" s="5" t="s">
        <v>279</v>
      </c>
    </row>
    <row r="594" spans="1:10">
      <c r="C594" s="5" t="s">
        <v>280</v>
      </c>
    </row>
    <row r="595" spans="1:10">
      <c r="C595" s="5" t="s">
        <v>281</v>
      </c>
    </row>
    <row r="596" spans="1:10">
      <c r="C596" s="5" t="s">
        <v>282</v>
      </c>
    </row>
    <row r="597" spans="1:10">
      <c r="C597" s="5" t="s">
        <v>283</v>
      </c>
    </row>
    <row r="598" spans="1:10" ht="26.25">
      <c r="A598" s="5">
        <v>3</v>
      </c>
      <c r="B598" s="16" t="s">
        <v>289</v>
      </c>
      <c r="C598" s="5" t="s">
        <v>288</v>
      </c>
      <c r="D598" s="7">
        <f>ROUND( 3,2 )</f>
        <v>3</v>
      </c>
      <c r="E598" s="5" t="s">
        <v>22</v>
      </c>
      <c r="F598" s="6" t="s">
        <v>23</v>
      </c>
      <c r="G598" s="8">
        <v>0</v>
      </c>
      <c r="H598" s="7">
        <f>ROUND( D$598*G598,0 )</f>
        <v>0</v>
      </c>
    </row>
    <row r="599" spans="1:10">
      <c r="F599" s="6" t="s">
        <v>24</v>
      </c>
      <c r="G599" s="8">
        <v>0</v>
      </c>
      <c r="I599" s="7">
        <f>ROUND( D$598*G599,0 )</f>
        <v>0</v>
      </c>
    </row>
    <row r="600" spans="1:10">
      <c r="F600" s="6" t="s">
        <v>25</v>
      </c>
      <c r="G600" s="8">
        <v>0</v>
      </c>
      <c r="J600" s="7">
        <f>ROUND( D$598*G600,2 )</f>
        <v>0</v>
      </c>
    </row>
    <row r="603" spans="1:10">
      <c r="C603" s="5" t="s">
        <v>277</v>
      </c>
    </row>
    <row r="604" spans="1:10">
      <c r="C604" s="5" t="s">
        <v>278</v>
      </c>
    </row>
    <row r="605" spans="1:10">
      <c r="C605" s="5" t="s">
        <v>279</v>
      </c>
    </row>
    <row r="606" spans="1:10">
      <c r="C606" s="5" t="s">
        <v>280</v>
      </c>
    </row>
    <row r="607" spans="1:10">
      <c r="C607" s="5" t="s">
        <v>281</v>
      </c>
    </row>
    <row r="608" spans="1:10">
      <c r="C608" s="5" t="s">
        <v>282</v>
      </c>
    </row>
    <row r="609" spans="1:10">
      <c r="C609" s="5" t="s">
        <v>283</v>
      </c>
    </row>
    <row r="610" spans="1:10" ht="26.25">
      <c r="A610" s="5">
        <v>4</v>
      </c>
      <c r="B610" s="16" t="s">
        <v>291</v>
      </c>
      <c r="C610" s="5" t="s">
        <v>290</v>
      </c>
      <c r="D610" s="7">
        <f>ROUND( 20,2 )</f>
        <v>20</v>
      </c>
      <c r="E610" s="5" t="s">
        <v>22</v>
      </c>
      <c r="F610" s="6" t="s">
        <v>23</v>
      </c>
      <c r="G610" s="8">
        <v>0</v>
      </c>
      <c r="H610" s="7">
        <f>ROUND( D$610*G610,0 )</f>
        <v>0</v>
      </c>
    </row>
    <row r="611" spans="1:10">
      <c r="F611" s="6" t="s">
        <v>24</v>
      </c>
      <c r="G611" s="8">
        <v>0</v>
      </c>
      <c r="I611" s="7">
        <f>ROUND( D$610*G611,0 )</f>
        <v>0</v>
      </c>
    </row>
    <row r="612" spans="1:10">
      <c r="F612" s="6" t="s">
        <v>25</v>
      </c>
      <c r="G612" s="8">
        <v>0</v>
      </c>
      <c r="J612" s="7">
        <f>ROUND( D$610*G612,2 )</f>
        <v>0</v>
      </c>
    </row>
    <row r="615" spans="1:10">
      <c r="C615" s="5" t="s">
        <v>277</v>
      </c>
    </row>
    <row r="616" spans="1:10">
      <c r="C616" s="5" t="s">
        <v>278</v>
      </c>
    </row>
    <row r="617" spans="1:10">
      <c r="C617" s="5" t="s">
        <v>279</v>
      </c>
    </row>
    <row r="618" spans="1:10">
      <c r="C618" s="5" t="s">
        <v>280</v>
      </c>
    </row>
    <row r="619" spans="1:10">
      <c r="C619" s="5" t="s">
        <v>281</v>
      </c>
    </row>
    <row r="620" spans="1:10">
      <c r="C620" s="5" t="s">
        <v>282</v>
      </c>
    </row>
    <row r="621" spans="1:10">
      <c r="C621" s="5" t="s">
        <v>283</v>
      </c>
    </row>
    <row r="622" spans="1:10" ht="26.25">
      <c r="A622" s="5">
        <v>5</v>
      </c>
      <c r="B622" s="16" t="s">
        <v>293</v>
      </c>
      <c r="C622" s="5" t="s">
        <v>292</v>
      </c>
      <c r="D622" s="7">
        <f>ROUND( 75,2 )</f>
        <v>75</v>
      </c>
      <c r="E622" s="5" t="s">
        <v>22</v>
      </c>
      <c r="F622" s="6" t="s">
        <v>23</v>
      </c>
      <c r="G622" s="8">
        <v>0</v>
      </c>
      <c r="H622" s="7">
        <f>ROUND( D$622*G622,0 )</f>
        <v>0</v>
      </c>
    </row>
    <row r="623" spans="1:10">
      <c r="F623" s="6" t="s">
        <v>24</v>
      </c>
      <c r="G623" s="8">
        <v>0</v>
      </c>
      <c r="I623" s="7">
        <f>ROUND( D$622*G623,0 )</f>
        <v>0</v>
      </c>
    </row>
    <row r="624" spans="1:10">
      <c r="F624" s="6" t="s">
        <v>25</v>
      </c>
      <c r="G624" s="8">
        <v>0</v>
      </c>
      <c r="J624" s="7">
        <f>ROUND( D$622*G624,2 )</f>
        <v>0</v>
      </c>
    </row>
    <row r="627" spans="1:10">
      <c r="C627" s="5" t="s">
        <v>277</v>
      </c>
    </row>
    <row r="628" spans="1:10">
      <c r="C628" s="5" t="s">
        <v>278</v>
      </c>
    </row>
    <row r="629" spans="1:10">
      <c r="C629" s="5" t="s">
        <v>279</v>
      </c>
    </row>
    <row r="630" spans="1:10">
      <c r="C630" s="5" t="s">
        <v>280</v>
      </c>
    </row>
    <row r="631" spans="1:10">
      <c r="C631" s="5" t="s">
        <v>281</v>
      </c>
    </row>
    <row r="632" spans="1:10">
      <c r="C632" s="5" t="s">
        <v>282</v>
      </c>
    </row>
    <row r="633" spans="1:10">
      <c r="C633" s="5" t="s">
        <v>283</v>
      </c>
    </row>
    <row r="634" spans="1:10" ht="26.25">
      <c r="A634" s="5">
        <v>6</v>
      </c>
      <c r="B634" s="16" t="s">
        <v>295</v>
      </c>
      <c r="C634" s="5" t="s">
        <v>294</v>
      </c>
      <c r="D634" s="7">
        <f>ROUND( 8,2 )</f>
        <v>8</v>
      </c>
      <c r="E634" s="5" t="s">
        <v>22</v>
      </c>
      <c r="F634" s="6" t="s">
        <v>23</v>
      </c>
      <c r="G634" s="8">
        <v>0</v>
      </c>
      <c r="H634" s="7">
        <f>ROUND( D$634*G634,0 )</f>
        <v>0</v>
      </c>
    </row>
    <row r="635" spans="1:10">
      <c r="F635" s="6" t="s">
        <v>24</v>
      </c>
      <c r="G635" s="8">
        <v>0</v>
      </c>
      <c r="I635" s="7">
        <f>ROUND( D$634*G635,0 )</f>
        <v>0</v>
      </c>
    </row>
    <row r="636" spans="1:10">
      <c r="F636" s="6" t="s">
        <v>25</v>
      </c>
      <c r="G636" s="8">
        <v>0</v>
      </c>
      <c r="J636" s="7">
        <f>ROUND( D$634*G636,2 )</f>
        <v>0</v>
      </c>
    </row>
    <row r="639" spans="1:10">
      <c r="C639" s="5" t="s">
        <v>296</v>
      </c>
    </row>
    <row r="640" spans="1:10">
      <c r="C640" s="5" t="s">
        <v>297</v>
      </c>
    </row>
    <row r="641" spans="1:10">
      <c r="C641" s="5" t="s">
        <v>298</v>
      </c>
    </row>
    <row r="642" spans="1:10">
      <c r="C642" s="5" t="s">
        <v>299</v>
      </c>
    </row>
    <row r="643" spans="1:10">
      <c r="C643" s="5" t="s">
        <v>300</v>
      </c>
    </row>
    <row r="644" spans="1:10">
      <c r="C644" s="5" t="s">
        <v>301</v>
      </c>
    </row>
    <row r="645" spans="1:10">
      <c r="C645" s="5" t="s">
        <v>302</v>
      </c>
    </row>
    <row r="646" spans="1:10" ht="26.25">
      <c r="A646" s="5">
        <v>7</v>
      </c>
      <c r="B646" s="16" t="s">
        <v>304</v>
      </c>
      <c r="C646" s="5" t="s">
        <v>303</v>
      </c>
      <c r="D646" s="9">
        <f>ROUND( 385,0 )</f>
        <v>385</v>
      </c>
      <c r="E646" s="5" t="s">
        <v>22</v>
      </c>
      <c r="F646" s="6" t="s">
        <v>23</v>
      </c>
      <c r="G646" s="8">
        <v>0</v>
      </c>
      <c r="H646" s="7">
        <f>ROUND( D$646*G646,0 )</f>
        <v>0</v>
      </c>
    </row>
    <row r="647" spans="1:10">
      <c r="F647" s="6" t="s">
        <v>24</v>
      </c>
      <c r="G647" s="8">
        <v>0</v>
      </c>
      <c r="I647" s="7">
        <f>ROUND( D$646*G647,0 )</f>
        <v>0</v>
      </c>
    </row>
    <row r="648" spans="1:10">
      <c r="F648" s="6" t="s">
        <v>25</v>
      </c>
      <c r="G648" s="8">
        <v>0</v>
      </c>
      <c r="J648" s="7">
        <f>ROUND( D$646*G648,2 )</f>
        <v>0</v>
      </c>
    </row>
    <row r="651" spans="1:10">
      <c r="C651" s="5" t="s">
        <v>296</v>
      </c>
    </row>
    <row r="652" spans="1:10">
      <c r="C652" s="5" t="s">
        <v>297</v>
      </c>
    </row>
    <row r="653" spans="1:10">
      <c r="C653" s="5" t="s">
        <v>298</v>
      </c>
    </row>
    <row r="654" spans="1:10">
      <c r="C654" s="5" t="s">
        <v>299</v>
      </c>
    </row>
    <row r="655" spans="1:10">
      <c r="C655" s="5" t="s">
        <v>300</v>
      </c>
    </row>
    <row r="656" spans="1:10">
      <c r="C656" s="5" t="s">
        <v>301</v>
      </c>
    </row>
    <row r="657" spans="1:10">
      <c r="C657" s="5" t="s">
        <v>302</v>
      </c>
    </row>
    <row r="658" spans="1:10" ht="26.25">
      <c r="A658" s="5">
        <v>8</v>
      </c>
      <c r="B658" s="16" t="s">
        <v>306</v>
      </c>
      <c r="C658" s="5" t="s">
        <v>305</v>
      </c>
      <c r="D658" s="9">
        <f>ROUND( 185,0 )</f>
        <v>185</v>
      </c>
      <c r="E658" s="5" t="s">
        <v>22</v>
      </c>
      <c r="F658" s="6" t="s">
        <v>23</v>
      </c>
      <c r="G658" s="8">
        <v>0</v>
      </c>
      <c r="H658" s="7">
        <f>ROUND( D$658*G658,0 )</f>
        <v>0</v>
      </c>
    </row>
    <row r="659" spans="1:10">
      <c r="F659" s="6" t="s">
        <v>24</v>
      </c>
      <c r="G659" s="8">
        <v>0</v>
      </c>
      <c r="I659" s="7">
        <f>ROUND( D$658*G659,0 )</f>
        <v>0</v>
      </c>
    </row>
    <row r="660" spans="1:10">
      <c r="F660" s="6" t="s">
        <v>25</v>
      </c>
      <c r="G660" s="8">
        <v>0</v>
      </c>
      <c r="J660" s="7">
        <f>ROUND( D$658*G660,2 )</f>
        <v>0</v>
      </c>
    </row>
    <row r="663" spans="1:10">
      <c r="C663" s="5" t="s">
        <v>296</v>
      </c>
    </row>
    <row r="664" spans="1:10">
      <c r="C664" s="5" t="s">
        <v>297</v>
      </c>
    </row>
    <row r="665" spans="1:10">
      <c r="C665" s="5" t="s">
        <v>298</v>
      </c>
    </row>
    <row r="666" spans="1:10">
      <c r="C666" s="5" t="s">
        <v>299</v>
      </c>
    </row>
    <row r="667" spans="1:10">
      <c r="C667" s="5" t="s">
        <v>300</v>
      </c>
    </row>
    <row r="668" spans="1:10">
      <c r="C668" s="5" t="s">
        <v>301</v>
      </c>
    </row>
    <row r="669" spans="1:10">
      <c r="C669" s="5" t="s">
        <v>302</v>
      </c>
    </row>
    <row r="670" spans="1:10" ht="26.25">
      <c r="A670" s="5">
        <v>9</v>
      </c>
      <c r="B670" s="16" t="s">
        <v>308</v>
      </c>
      <c r="C670" s="5" t="s">
        <v>307</v>
      </c>
      <c r="D670" s="7">
        <f>ROUND( 30,2 )</f>
        <v>30</v>
      </c>
      <c r="E670" s="5" t="s">
        <v>22</v>
      </c>
      <c r="F670" s="6" t="s">
        <v>23</v>
      </c>
      <c r="G670" s="8">
        <v>0</v>
      </c>
      <c r="H670" s="7">
        <f>ROUND( D$670*G670,0 )</f>
        <v>0</v>
      </c>
    </row>
    <row r="671" spans="1:10">
      <c r="F671" s="6" t="s">
        <v>24</v>
      </c>
      <c r="G671" s="8">
        <v>0</v>
      </c>
      <c r="I671" s="7">
        <f>ROUND( D$670*G671,0 )</f>
        <v>0</v>
      </c>
    </row>
    <row r="672" spans="1:10">
      <c r="F672" s="6" t="s">
        <v>25</v>
      </c>
      <c r="G672" s="8">
        <v>0</v>
      </c>
      <c r="J672" s="7">
        <f>ROUND( D$670*G672,2 )</f>
        <v>0</v>
      </c>
    </row>
    <row r="675" spans="1:10">
      <c r="C675" s="5" t="s">
        <v>296</v>
      </c>
    </row>
    <row r="676" spans="1:10">
      <c r="C676" s="5" t="s">
        <v>297</v>
      </c>
    </row>
    <row r="677" spans="1:10">
      <c r="C677" s="5" t="s">
        <v>298</v>
      </c>
    </row>
    <row r="678" spans="1:10">
      <c r="C678" s="5" t="s">
        <v>299</v>
      </c>
    </row>
    <row r="679" spans="1:10">
      <c r="C679" s="5" t="s">
        <v>300</v>
      </c>
    </row>
    <row r="680" spans="1:10">
      <c r="C680" s="5" t="s">
        <v>301</v>
      </c>
    </row>
    <row r="681" spans="1:10">
      <c r="C681" s="5" t="s">
        <v>309</v>
      </c>
    </row>
    <row r="682" spans="1:10" ht="26.25">
      <c r="A682" s="5">
        <v>10</v>
      </c>
      <c r="B682" s="16" t="s">
        <v>311</v>
      </c>
      <c r="C682" s="5" t="s">
        <v>310</v>
      </c>
      <c r="D682" s="7">
        <f>ROUND( 35,2 )</f>
        <v>35</v>
      </c>
      <c r="E682" s="5" t="s">
        <v>22</v>
      </c>
      <c r="F682" s="6" t="s">
        <v>23</v>
      </c>
      <c r="G682" s="8">
        <v>0</v>
      </c>
      <c r="H682" s="7">
        <f>ROUND( D$682*G682,0 )</f>
        <v>0</v>
      </c>
    </row>
    <row r="683" spans="1:10">
      <c r="F683" s="6" t="s">
        <v>24</v>
      </c>
      <c r="G683" s="8">
        <v>0</v>
      </c>
      <c r="I683" s="7">
        <f>ROUND( D$682*G683,0 )</f>
        <v>0</v>
      </c>
    </row>
    <row r="684" spans="1:10">
      <c r="F684" s="6" t="s">
        <v>25</v>
      </c>
      <c r="G684" s="8">
        <v>0</v>
      </c>
      <c r="J684" s="7">
        <f>ROUND( D$682*G684,2 )</f>
        <v>0</v>
      </c>
    </row>
    <row r="687" spans="1:10">
      <c r="C687" s="5" t="s">
        <v>296</v>
      </c>
    </row>
    <row r="688" spans="1:10">
      <c r="C688" s="5" t="s">
        <v>297</v>
      </c>
    </row>
    <row r="689" spans="1:10">
      <c r="C689" s="5" t="s">
        <v>298</v>
      </c>
    </row>
    <row r="690" spans="1:10">
      <c r="C690" s="5" t="s">
        <v>299</v>
      </c>
    </row>
    <row r="691" spans="1:10">
      <c r="C691" s="5" t="s">
        <v>300</v>
      </c>
    </row>
    <row r="692" spans="1:10">
      <c r="C692" s="5" t="s">
        <v>301</v>
      </c>
    </row>
    <row r="693" spans="1:10">
      <c r="C693" s="5" t="s">
        <v>309</v>
      </c>
    </row>
    <row r="694" spans="1:10" ht="26.25">
      <c r="A694" s="5">
        <v>11</v>
      </c>
      <c r="B694" s="16" t="s">
        <v>313</v>
      </c>
      <c r="C694" s="5" t="s">
        <v>312</v>
      </c>
      <c r="D694" s="7">
        <f>ROUND( 55,2 )</f>
        <v>55</v>
      </c>
      <c r="E694" s="5" t="s">
        <v>22</v>
      </c>
      <c r="F694" s="6" t="s">
        <v>23</v>
      </c>
      <c r="G694" s="8">
        <v>0</v>
      </c>
      <c r="H694" s="7">
        <f>ROUND( D$694*G694,0 )</f>
        <v>0</v>
      </c>
    </row>
    <row r="695" spans="1:10">
      <c r="F695" s="6" t="s">
        <v>24</v>
      </c>
      <c r="G695" s="8">
        <v>0</v>
      </c>
      <c r="I695" s="7">
        <f>ROUND( D$694*G695,0 )</f>
        <v>0</v>
      </c>
    </row>
    <row r="696" spans="1:10">
      <c r="F696" s="6" t="s">
        <v>25</v>
      </c>
      <c r="G696" s="8">
        <v>0</v>
      </c>
      <c r="J696" s="7">
        <f>ROUND( D$694*G696,2 )</f>
        <v>0</v>
      </c>
    </row>
    <row r="699" spans="1:10">
      <c r="C699" s="5" t="s">
        <v>314</v>
      </c>
    </row>
    <row r="700" spans="1:10">
      <c r="C700" s="5" t="s">
        <v>315</v>
      </c>
    </row>
    <row r="701" spans="1:10">
      <c r="C701" s="5" t="s">
        <v>316</v>
      </c>
    </row>
    <row r="702" spans="1:10">
      <c r="C702" s="5" t="s">
        <v>317</v>
      </c>
    </row>
    <row r="703" spans="1:10">
      <c r="C703" s="5" t="s">
        <v>318</v>
      </c>
    </row>
    <row r="704" spans="1:10" ht="26.25">
      <c r="A704" s="5">
        <v>12</v>
      </c>
      <c r="B704" s="16" t="s">
        <v>320</v>
      </c>
      <c r="C704" s="5" t="s">
        <v>319</v>
      </c>
      <c r="D704" s="9">
        <f>ROUND( 145,0 )</f>
        <v>145</v>
      </c>
      <c r="E704" s="5" t="s">
        <v>22</v>
      </c>
      <c r="F704" s="6" t="s">
        <v>23</v>
      </c>
      <c r="G704" s="8">
        <v>0</v>
      </c>
      <c r="H704" s="7">
        <f>ROUND( D$704*G704,0 )</f>
        <v>0</v>
      </c>
    </row>
    <row r="705" spans="1:10">
      <c r="F705" s="6" t="s">
        <v>24</v>
      </c>
      <c r="G705" s="8">
        <v>0</v>
      </c>
      <c r="I705" s="7">
        <f>ROUND( D$704*G705,0 )</f>
        <v>0</v>
      </c>
    </row>
    <row r="706" spans="1:10">
      <c r="F706" s="6" t="s">
        <v>25</v>
      </c>
      <c r="G706" s="8">
        <v>0</v>
      </c>
      <c r="J706" s="7">
        <f>ROUND( D$704*G706,2 )</f>
        <v>0</v>
      </c>
    </row>
    <row r="709" spans="1:10">
      <c r="C709" s="5" t="s">
        <v>314</v>
      </c>
    </row>
    <row r="710" spans="1:10">
      <c r="C710" s="5" t="s">
        <v>315</v>
      </c>
    </row>
    <row r="711" spans="1:10">
      <c r="C711" s="5" t="s">
        <v>316</v>
      </c>
    </row>
    <row r="712" spans="1:10">
      <c r="C712" s="5" t="s">
        <v>317</v>
      </c>
    </row>
    <row r="713" spans="1:10">
      <c r="C713" s="5" t="s">
        <v>318</v>
      </c>
    </row>
    <row r="714" spans="1:10" ht="26.25">
      <c r="A714" s="5">
        <v>13</v>
      </c>
      <c r="B714" s="16" t="s">
        <v>322</v>
      </c>
      <c r="C714" s="5" t="s">
        <v>321</v>
      </c>
      <c r="D714" s="7">
        <f>ROUND( 85,2 )</f>
        <v>85</v>
      </c>
      <c r="E714" s="5" t="s">
        <v>22</v>
      </c>
      <c r="F714" s="6" t="s">
        <v>23</v>
      </c>
      <c r="G714" s="8">
        <v>0</v>
      </c>
      <c r="H714" s="7">
        <f>ROUND( D$714*G714,0 )</f>
        <v>0</v>
      </c>
    </row>
    <row r="715" spans="1:10">
      <c r="F715" s="6" t="s">
        <v>24</v>
      </c>
      <c r="G715" s="8">
        <v>0</v>
      </c>
      <c r="I715" s="7">
        <f>ROUND( D$714*G715,0 )</f>
        <v>0</v>
      </c>
    </row>
    <row r="716" spans="1:10">
      <c r="F716" s="6" t="s">
        <v>25</v>
      </c>
      <c r="G716" s="8">
        <v>0</v>
      </c>
      <c r="J716" s="7">
        <f>ROUND( D$714*G716,2 )</f>
        <v>0</v>
      </c>
    </row>
    <row r="719" spans="1:10">
      <c r="C719" s="5" t="s">
        <v>314</v>
      </c>
    </row>
    <row r="720" spans="1:10">
      <c r="C720" s="5" t="s">
        <v>315</v>
      </c>
    </row>
    <row r="721" spans="1:10">
      <c r="C721" s="5" t="s">
        <v>316</v>
      </c>
    </row>
    <row r="722" spans="1:10">
      <c r="C722" s="5" t="s">
        <v>317</v>
      </c>
    </row>
    <row r="723" spans="1:10">
      <c r="C723" s="5" t="s">
        <v>318</v>
      </c>
    </row>
    <row r="724" spans="1:10" ht="26.25">
      <c r="A724" s="5">
        <v>14</v>
      </c>
      <c r="B724" s="16" t="s">
        <v>324</v>
      </c>
      <c r="C724" s="5" t="s">
        <v>323</v>
      </c>
      <c r="D724" s="7">
        <f>ROUND( 25,2 )</f>
        <v>25</v>
      </c>
      <c r="E724" s="5" t="s">
        <v>22</v>
      </c>
      <c r="F724" s="6" t="s">
        <v>23</v>
      </c>
      <c r="G724" s="8">
        <v>0</v>
      </c>
      <c r="H724" s="7">
        <f>ROUND( D$724*G724,0 )</f>
        <v>0</v>
      </c>
    </row>
    <row r="725" spans="1:10">
      <c r="F725" s="6" t="s">
        <v>24</v>
      </c>
      <c r="G725" s="8">
        <v>0</v>
      </c>
      <c r="I725" s="7">
        <f>ROUND( D$724*G725,0 )</f>
        <v>0</v>
      </c>
    </row>
    <row r="726" spans="1:10">
      <c r="F726" s="6" t="s">
        <v>25</v>
      </c>
      <c r="G726" s="8">
        <v>0</v>
      </c>
      <c r="J726" s="7">
        <f>ROUND( D$724*G726,2 )</f>
        <v>0</v>
      </c>
    </row>
    <row r="729" spans="1:10">
      <c r="C729" s="5" t="s">
        <v>314</v>
      </c>
    </row>
    <row r="730" spans="1:10">
      <c r="C730" s="5" t="s">
        <v>315</v>
      </c>
    </row>
    <row r="731" spans="1:10">
      <c r="C731" s="5" t="s">
        <v>316</v>
      </c>
    </row>
    <row r="732" spans="1:10">
      <c r="C732" s="5" t="s">
        <v>317</v>
      </c>
    </row>
    <row r="733" spans="1:10">
      <c r="C733" s="5" t="s">
        <v>318</v>
      </c>
    </row>
    <row r="734" spans="1:10" ht="26.25">
      <c r="A734" s="5">
        <v>15</v>
      </c>
      <c r="B734" s="16" t="s">
        <v>326</v>
      </c>
      <c r="C734" s="5" t="s">
        <v>325</v>
      </c>
      <c r="D734" s="7">
        <f>ROUND( 18,2 )</f>
        <v>18</v>
      </c>
      <c r="E734" s="5" t="s">
        <v>22</v>
      </c>
      <c r="F734" s="6" t="s">
        <v>23</v>
      </c>
      <c r="G734" s="8">
        <v>0</v>
      </c>
      <c r="H734" s="7">
        <f>ROUND( D$734*G734,0 )</f>
        <v>0</v>
      </c>
    </row>
    <row r="735" spans="1:10">
      <c r="F735" s="6" t="s">
        <v>24</v>
      </c>
      <c r="G735" s="8">
        <v>0</v>
      </c>
      <c r="I735" s="7">
        <f>ROUND( D$734*G735,0 )</f>
        <v>0</v>
      </c>
    </row>
    <row r="736" spans="1:10">
      <c r="F736" s="6" t="s">
        <v>25</v>
      </c>
      <c r="G736" s="8">
        <v>0</v>
      </c>
      <c r="J736" s="7">
        <f>ROUND( D$734*G736,2 )</f>
        <v>0</v>
      </c>
    </row>
    <row r="739" spans="1:10">
      <c r="C739" s="5" t="s">
        <v>314</v>
      </c>
    </row>
    <row r="740" spans="1:10">
      <c r="C740" s="5" t="s">
        <v>315</v>
      </c>
    </row>
    <row r="741" spans="1:10">
      <c r="C741" s="5" t="s">
        <v>316</v>
      </c>
    </row>
    <row r="742" spans="1:10">
      <c r="C742" s="5" t="s">
        <v>317</v>
      </c>
    </row>
    <row r="743" spans="1:10">
      <c r="C743" s="5" t="s">
        <v>318</v>
      </c>
    </row>
    <row r="744" spans="1:10" ht="26.25">
      <c r="A744" s="5">
        <v>16</v>
      </c>
      <c r="B744" s="16" t="s">
        <v>328</v>
      </c>
      <c r="C744" s="5" t="s">
        <v>327</v>
      </c>
      <c r="D744" s="7">
        <f>ROUND( 38,2 )</f>
        <v>38</v>
      </c>
      <c r="E744" s="5" t="s">
        <v>22</v>
      </c>
      <c r="F744" s="6" t="s">
        <v>23</v>
      </c>
      <c r="G744" s="8">
        <v>0</v>
      </c>
      <c r="H744" s="7">
        <f>ROUND( D$744*G744,0 )</f>
        <v>0</v>
      </c>
    </row>
    <row r="745" spans="1:10">
      <c r="F745" s="6" t="s">
        <v>24</v>
      </c>
      <c r="G745" s="8">
        <v>0</v>
      </c>
      <c r="I745" s="7">
        <f>ROUND( D$744*G745,0 )</f>
        <v>0</v>
      </c>
    </row>
    <row r="746" spans="1:10">
      <c r="F746" s="6" t="s">
        <v>25</v>
      </c>
      <c r="G746" s="8">
        <v>0</v>
      </c>
      <c r="J746" s="7">
        <f>ROUND( D$744*G746,2 )</f>
        <v>0</v>
      </c>
    </row>
    <row r="749" spans="1:10">
      <c r="C749" s="5" t="s">
        <v>314</v>
      </c>
    </row>
    <row r="750" spans="1:10">
      <c r="C750" s="5" t="s">
        <v>315</v>
      </c>
    </row>
    <row r="751" spans="1:10">
      <c r="C751" s="5" t="s">
        <v>316</v>
      </c>
    </row>
    <row r="752" spans="1:10">
      <c r="C752" s="5" t="s">
        <v>317</v>
      </c>
    </row>
    <row r="753" spans="1:10">
      <c r="C753" s="5" t="s">
        <v>318</v>
      </c>
    </row>
    <row r="754" spans="1:10" ht="26.25">
      <c r="A754" s="5">
        <v>17</v>
      </c>
      <c r="B754" s="16" t="s">
        <v>330</v>
      </c>
      <c r="C754" s="5" t="s">
        <v>329</v>
      </c>
      <c r="D754" s="7">
        <f>ROUND( 75,2 )</f>
        <v>75</v>
      </c>
      <c r="E754" s="5" t="s">
        <v>22</v>
      </c>
      <c r="F754" s="6" t="s">
        <v>23</v>
      </c>
      <c r="G754" s="8">
        <v>0</v>
      </c>
      <c r="H754" s="7">
        <f>ROUND( D$754*G754,0 )</f>
        <v>0</v>
      </c>
    </row>
    <row r="755" spans="1:10">
      <c r="F755" s="6" t="s">
        <v>24</v>
      </c>
      <c r="G755" s="8">
        <v>0</v>
      </c>
      <c r="I755" s="7">
        <f>ROUND( D$754*G755,0 )</f>
        <v>0</v>
      </c>
    </row>
    <row r="756" spans="1:10">
      <c r="F756" s="6" t="s">
        <v>25</v>
      </c>
      <c r="G756" s="8">
        <v>0</v>
      </c>
      <c r="J756" s="7">
        <f>ROUND( D$754*G756,2 )</f>
        <v>0</v>
      </c>
    </row>
    <row r="759" spans="1:10">
      <c r="C759" s="5" t="s">
        <v>314</v>
      </c>
    </row>
    <row r="760" spans="1:10">
      <c r="C760" s="5" t="s">
        <v>315</v>
      </c>
    </row>
    <row r="761" spans="1:10">
      <c r="C761" s="5" t="s">
        <v>316</v>
      </c>
    </row>
    <row r="762" spans="1:10">
      <c r="C762" s="5" t="s">
        <v>317</v>
      </c>
    </row>
    <row r="763" spans="1:10">
      <c r="C763" s="5" t="s">
        <v>318</v>
      </c>
    </row>
    <row r="764" spans="1:10" ht="26.25">
      <c r="A764" s="5">
        <v>18</v>
      </c>
      <c r="B764" s="16" t="s">
        <v>332</v>
      </c>
      <c r="C764" s="5" t="s">
        <v>331</v>
      </c>
      <c r="D764" s="7">
        <f>ROUND( 8,2 )</f>
        <v>8</v>
      </c>
      <c r="E764" s="5" t="s">
        <v>22</v>
      </c>
      <c r="F764" s="6" t="s">
        <v>23</v>
      </c>
      <c r="G764" s="8">
        <v>0</v>
      </c>
      <c r="H764" s="7">
        <f>ROUND( D$764*G764,0 )</f>
        <v>0</v>
      </c>
    </row>
    <row r="765" spans="1:10">
      <c r="F765" s="6" t="s">
        <v>24</v>
      </c>
      <c r="G765" s="8">
        <v>0</v>
      </c>
      <c r="I765" s="7">
        <f>ROUND( D$764*G765,0 )</f>
        <v>0</v>
      </c>
    </row>
    <row r="766" spans="1:10">
      <c r="F766" s="6" t="s">
        <v>25</v>
      </c>
      <c r="G766" s="8">
        <v>0</v>
      </c>
      <c r="J766" s="7">
        <f>ROUND( D$764*G766,2 )</f>
        <v>0</v>
      </c>
    </row>
    <row r="769" spans="1:10">
      <c r="C769" s="5" t="s">
        <v>314</v>
      </c>
    </row>
    <row r="770" spans="1:10">
      <c r="C770" s="5" t="s">
        <v>315</v>
      </c>
    </row>
    <row r="771" spans="1:10">
      <c r="C771" s="5" t="s">
        <v>316</v>
      </c>
    </row>
    <row r="772" spans="1:10">
      <c r="C772" s="5" t="s">
        <v>333</v>
      </c>
    </row>
    <row r="773" spans="1:10">
      <c r="C773" s="5" t="s">
        <v>334</v>
      </c>
    </row>
    <row r="774" spans="1:10">
      <c r="C774" s="5" t="s">
        <v>335</v>
      </c>
    </row>
    <row r="775" spans="1:10" ht="26.25">
      <c r="A775" s="5">
        <v>19</v>
      </c>
      <c r="B775" s="16" t="s">
        <v>336</v>
      </c>
      <c r="C775" s="5" t="s">
        <v>319</v>
      </c>
      <c r="D775" s="9">
        <f>ROUND( 243,0 )</f>
        <v>243</v>
      </c>
      <c r="E775" s="5" t="s">
        <v>22</v>
      </c>
      <c r="F775" s="6" t="s">
        <v>23</v>
      </c>
      <c r="G775" s="8">
        <v>0</v>
      </c>
      <c r="H775" s="7">
        <f>ROUND( D$775*G775,0 )</f>
        <v>0</v>
      </c>
    </row>
    <row r="776" spans="1:10">
      <c r="F776" s="6" t="s">
        <v>24</v>
      </c>
      <c r="G776" s="8">
        <v>0</v>
      </c>
      <c r="I776" s="7">
        <f>ROUND( D$775*G776,0 )</f>
        <v>0</v>
      </c>
    </row>
    <row r="777" spans="1:10">
      <c r="F777" s="6" t="s">
        <v>25</v>
      </c>
      <c r="G777" s="8">
        <v>0</v>
      </c>
      <c r="J777" s="7">
        <f>ROUND( D$775*G777,2 )</f>
        <v>0</v>
      </c>
    </row>
    <row r="780" spans="1:10">
      <c r="C780" s="5" t="s">
        <v>314</v>
      </c>
    </row>
    <row r="781" spans="1:10">
      <c r="C781" s="5" t="s">
        <v>315</v>
      </c>
    </row>
    <row r="782" spans="1:10">
      <c r="C782" s="5" t="s">
        <v>316</v>
      </c>
    </row>
    <row r="783" spans="1:10">
      <c r="C783" s="5" t="s">
        <v>317</v>
      </c>
    </row>
    <row r="784" spans="1:10">
      <c r="C784" s="5" t="s">
        <v>335</v>
      </c>
    </row>
    <row r="785" spans="1:10" ht="26.25">
      <c r="A785" s="5">
        <v>20</v>
      </c>
      <c r="B785" s="16" t="s">
        <v>337</v>
      </c>
      <c r="C785" s="5" t="s">
        <v>321</v>
      </c>
      <c r="D785" s="9">
        <f>ROUND( 113,0 )</f>
        <v>113</v>
      </c>
      <c r="E785" s="5" t="s">
        <v>22</v>
      </c>
      <c r="F785" s="6" t="s">
        <v>23</v>
      </c>
      <c r="G785" s="8">
        <v>0</v>
      </c>
      <c r="H785" s="7">
        <f>ROUND( D$785*G785,0 )</f>
        <v>0</v>
      </c>
    </row>
    <row r="786" spans="1:10">
      <c r="F786" s="6" t="s">
        <v>24</v>
      </c>
      <c r="G786" s="8">
        <v>0</v>
      </c>
      <c r="I786" s="7">
        <f>ROUND( D$785*G786,0 )</f>
        <v>0</v>
      </c>
    </row>
    <row r="787" spans="1:10">
      <c r="F787" s="6" t="s">
        <v>25</v>
      </c>
      <c r="G787" s="8">
        <v>0</v>
      </c>
      <c r="J787" s="7">
        <f>ROUND( D$785*G787,2 )</f>
        <v>0</v>
      </c>
    </row>
    <row r="790" spans="1:10">
      <c r="C790" s="5" t="s">
        <v>314</v>
      </c>
    </row>
    <row r="791" spans="1:10">
      <c r="C791" s="5" t="s">
        <v>315</v>
      </c>
    </row>
    <row r="792" spans="1:10">
      <c r="C792" s="5" t="s">
        <v>316</v>
      </c>
    </row>
    <row r="793" spans="1:10">
      <c r="C793" s="5" t="s">
        <v>317</v>
      </c>
    </row>
    <row r="794" spans="1:10">
      <c r="C794" s="5" t="s">
        <v>335</v>
      </c>
    </row>
    <row r="795" spans="1:10" ht="26.25">
      <c r="A795" s="5">
        <v>21</v>
      </c>
      <c r="B795" s="16" t="s">
        <v>338</v>
      </c>
      <c r="C795" s="5" t="s">
        <v>323</v>
      </c>
      <c r="D795" s="7">
        <f>ROUND( 5,2 )</f>
        <v>5</v>
      </c>
      <c r="E795" s="5" t="s">
        <v>22</v>
      </c>
      <c r="F795" s="6" t="s">
        <v>23</v>
      </c>
      <c r="G795" s="8">
        <v>0</v>
      </c>
      <c r="H795" s="7">
        <f>ROUND( D$795*G795,0 )</f>
        <v>0</v>
      </c>
    </row>
    <row r="796" spans="1:10">
      <c r="F796" s="6" t="s">
        <v>24</v>
      </c>
      <c r="G796" s="8">
        <v>0</v>
      </c>
      <c r="I796" s="7">
        <f>ROUND( D$795*G796,0 )</f>
        <v>0</v>
      </c>
    </row>
    <row r="797" spans="1:10">
      <c r="F797" s="6" t="s">
        <v>25</v>
      </c>
      <c r="G797" s="8">
        <v>0</v>
      </c>
      <c r="J797" s="7">
        <f>ROUND( D$795*G797,2 )</f>
        <v>0</v>
      </c>
    </row>
    <row r="800" spans="1:10">
      <c r="C800" s="5" t="s">
        <v>314</v>
      </c>
    </row>
    <row r="801" spans="1:10">
      <c r="C801" s="5" t="s">
        <v>315</v>
      </c>
    </row>
    <row r="802" spans="1:10">
      <c r="C802" s="5" t="s">
        <v>316</v>
      </c>
    </row>
    <row r="803" spans="1:10">
      <c r="C803" s="5" t="s">
        <v>317</v>
      </c>
    </row>
    <row r="804" spans="1:10">
      <c r="C804" s="5" t="s">
        <v>335</v>
      </c>
    </row>
    <row r="805" spans="1:10" ht="26.25">
      <c r="A805" s="5">
        <v>22</v>
      </c>
      <c r="B805" s="16" t="s">
        <v>339</v>
      </c>
      <c r="C805" s="5" t="s">
        <v>325</v>
      </c>
      <c r="D805" s="7">
        <f>ROUND( 17,2 )</f>
        <v>17</v>
      </c>
      <c r="E805" s="5" t="s">
        <v>22</v>
      </c>
      <c r="F805" s="6" t="s">
        <v>23</v>
      </c>
      <c r="G805" s="8">
        <v>0</v>
      </c>
      <c r="H805" s="7">
        <f>ROUND( D$805*G805,0 )</f>
        <v>0</v>
      </c>
    </row>
    <row r="806" spans="1:10">
      <c r="F806" s="6" t="s">
        <v>24</v>
      </c>
      <c r="G806" s="8">
        <v>0</v>
      </c>
      <c r="I806" s="7">
        <f>ROUND( D$805*G806,0 )</f>
        <v>0</v>
      </c>
    </row>
    <row r="807" spans="1:10">
      <c r="F807" s="6" t="s">
        <v>25</v>
      </c>
      <c r="G807" s="8">
        <v>0</v>
      </c>
      <c r="J807" s="7">
        <f>ROUND( D$805*G807,2 )</f>
        <v>0</v>
      </c>
    </row>
    <row r="810" spans="1:10">
      <c r="C810" s="5" t="s">
        <v>314</v>
      </c>
    </row>
    <row r="811" spans="1:10">
      <c r="C811" s="5" t="s">
        <v>315</v>
      </c>
    </row>
    <row r="812" spans="1:10">
      <c r="C812" s="5" t="s">
        <v>316</v>
      </c>
    </row>
    <row r="813" spans="1:10">
      <c r="C813" s="5" t="s">
        <v>317</v>
      </c>
    </row>
    <row r="814" spans="1:10">
      <c r="C814" s="5" t="s">
        <v>335</v>
      </c>
    </row>
    <row r="815" spans="1:10" ht="26.25">
      <c r="A815" s="5">
        <v>23</v>
      </c>
      <c r="B815" s="16" t="s">
        <v>340</v>
      </c>
      <c r="C815" s="5" t="s">
        <v>327</v>
      </c>
      <c r="D815" s="7">
        <f>ROUND( 37,2 )</f>
        <v>37</v>
      </c>
      <c r="E815" s="5" t="s">
        <v>22</v>
      </c>
      <c r="F815" s="6" t="s">
        <v>23</v>
      </c>
      <c r="G815" s="8">
        <v>0</v>
      </c>
      <c r="H815" s="7">
        <f>ROUND( D$815*G815,0 )</f>
        <v>0</v>
      </c>
    </row>
    <row r="816" spans="1:10">
      <c r="F816" s="6" t="s">
        <v>24</v>
      </c>
      <c r="G816" s="8">
        <v>0</v>
      </c>
      <c r="I816" s="7">
        <f>ROUND( D$815*G816,0 )</f>
        <v>0</v>
      </c>
    </row>
    <row r="817" spans="1:10">
      <c r="F817" s="6" t="s">
        <v>25</v>
      </c>
      <c r="G817" s="8">
        <v>0</v>
      </c>
      <c r="J817" s="7">
        <f>ROUND( D$815*G817,2 )</f>
        <v>0</v>
      </c>
    </row>
    <row r="820" spans="1:10">
      <c r="C820" s="5" t="s">
        <v>341</v>
      </c>
    </row>
    <row r="821" spans="1:10">
      <c r="C821" s="5" t="s">
        <v>342</v>
      </c>
    </row>
    <row r="822" spans="1:10">
      <c r="C822" s="5" t="s">
        <v>343</v>
      </c>
    </row>
    <row r="823" spans="1:10">
      <c r="C823" s="5" t="s">
        <v>80</v>
      </c>
    </row>
    <row r="824" spans="1:10">
      <c r="C824" s="5" t="s">
        <v>344</v>
      </c>
    </row>
    <row r="825" spans="1:10" ht="26.25">
      <c r="A825" s="5">
        <v>24</v>
      </c>
      <c r="B825" s="16" t="s">
        <v>346</v>
      </c>
      <c r="C825" s="5" t="s">
        <v>345</v>
      </c>
      <c r="D825" s="9">
        <f>ROUND( 190,0 )</f>
        <v>190</v>
      </c>
      <c r="E825" s="5" t="s">
        <v>22</v>
      </c>
      <c r="F825" s="6" t="s">
        <v>23</v>
      </c>
      <c r="G825" s="8">
        <v>0</v>
      </c>
      <c r="H825" s="7">
        <f>ROUND( D$825*G825,0 )</f>
        <v>0</v>
      </c>
    </row>
    <row r="826" spans="1:10">
      <c r="F826" s="6" t="s">
        <v>24</v>
      </c>
      <c r="G826" s="8">
        <v>0</v>
      </c>
      <c r="I826" s="7">
        <f>ROUND( D$825*G826,0 )</f>
        <v>0</v>
      </c>
    </row>
    <row r="827" spans="1:10">
      <c r="F827" s="6" t="s">
        <v>25</v>
      </c>
      <c r="G827" s="8">
        <v>0</v>
      </c>
      <c r="J827" s="7">
        <f>ROUND( D$825*G827,2 )</f>
        <v>0</v>
      </c>
    </row>
    <row r="830" spans="1:10">
      <c r="C830" s="5" t="s">
        <v>76</v>
      </c>
    </row>
    <row r="831" spans="1:10">
      <c r="C831" s="5" t="s">
        <v>347</v>
      </c>
    </row>
    <row r="832" spans="1:10">
      <c r="C832" s="5" t="s">
        <v>348</v>
      </c>
    </row>
    <row r="833" spans="1:10">
      <c r="C833" s="5" t="s">
        <v>349</v>
      </c>
    </row>
    <row r="834" spans="1:10">
      <c r="C834" s="5" t="s">
        <v>80</v>
      </c>
    </row>
    <row r="835" spans="1:10">
      <c r="C835" s="5" t="s">
        <v>350</v>
      </c>
    </row>
    <row r="836" spans="1:10" ht="26.25">
      <c r="A836" s="5">
        <v>25</v>
      </c>
      <c r="B836" s="16" t="s">
        <v>352</v>
      </c>
      <c r="C836" s="5" t="s">
        <v>351</v>
      </c>
      <c r="D836" s="7">
        <f>ROUND( 40,2 )</f>
        <v>40</v>
      </c>
      <c r="E836" s="5" t="s">
        <v>22</v>
      </c>
      <c r="F836" s="6" t="s">
        <v>23</v>
      </c>
      <c r="G836" s="8">
        <v>0</v>
      </c>
      <c r="H836" s="7">
        <f>ROUND( D$836*G836,0 )</f>
        <v>0</v>
      </c>
    </row>
    <row r="837" spans="1:10">
      <c r="F837" s="6" t="s">
        <v>24</v>
      </c>
      <c r="G837" s="8">
        <v>0</v>
      </c>
      <c r="I837" s="7">
        <f>ROUND( D$836*G837,0 )</f>
        <v>0</v>
      </c>
    </row>
    <row r="838" spans="1:10">
      <c r="F838" s="6" t="s">
        <v>25</v>
      </c>
      <c r="G838" s="8">
        <v>0</v>
      </c>
      <c r="J838" s="7">
        <f>ROUND( D$836*G838,2 )</f>
        <v>0</v>
      </c>
    </row>
    <row r="841" spans="1:10">
      <c r="C841" s="5" t="s">
        <v>76</v>
      </c>
    </row>
    <row r="842" spans="1:10">
      <c r="C842" s="5" t="s">
        <v>347</v>
      </c>
    </row>
    <row r="843" spans="1:10">
      <c r="C843" s="5" t="s">
        <v>348</v>
      </c>
    </row>
    <row r="844" spans="1:10">
      <c r="C844" s="5" t="s">
        <v>349</v>
      </c>
    </row>
    <row r="845" spans="1:10">
      <c r="C845" s="5" t="s">
        <v>80</v>
      </c>
    </row>
    <row r="846" spans="1:10">
      <c r="C846" s="5" t="s">
        <v>350</v>
      </c>
    </row>
    <row r="847" spans="1:10" ht="26.25">
      <c r="A847" s="5">
        <v>26</v>
      </c>
      <c r="B847" s="16" t="s">
        <v>354</v>
      </c>
      <c r="C847" s="5" t="s">
        <v>353</v>
      </c>
      <c r="D847" s="9">
        <f>ROUND( 245,0 )</f>
        <v>245</v>
      </c>
      <c r="E847" s="5" t="s">
        <v>22</v>
      </c>
      <c r="F847" s="6" t="s">
        <v>23</v>
      </c>
      <c r="G847" s="8">
        <v>0</v>
      </c>
      <c r="H847" s="7">
        <f>ROUND( D$847*G847,0 )</f>
        <v>0</v>
      </c>
    </row>
    <row r="848" spans="1:10">
      <c r="F848" s="6" t="s">
        <v>24</v>
      </c>
      <c r="G848" s="8">
        <v>0</v>
      </c>
      <c r="I848" s="7">
        <f>ROUND( D$847*G848,0 )</f>
        <v>0</v>
      </c>
    </row>
    <row r="849" spans="1:10">
      <c r="F849" s="6" t="s">
        <v>25</v>
      </c>
      <c r="G849" s="8">
        <v>0</v>
      </c>
      <c r="J849" s="7">
        <f>ROUND( D$847*G849,2 )</f>
        <v>0</v>
      </c>
    </row>
    <row r="852" spans="1:10">
      <c r="C852" s="5" t="s">
        <v>76</v>
      </c>
    </row>
    <row r="853" spans="1:10">
      <c r="C853" s="5" t="s">
        <v>77</v>
      </c>
    </row>
    <row r="854" spans="1:10">
      <c r="C854" s="5" t="s">
        <v>355</v>
      </c>
    </row>
    <row r="855" spans="1:10">
      <c r="C855" s="5" t="s">
        <v>79</v>
      </c>
    </row>
    <row r="856" spans="1:10">
      <c r="C856" s="5" t="s">
        <v>80</v>
      </c>
    </row>
    <row r="857" spans="1:10" ht="26.25">
      <c r="A857" s="5">
        <v>27</v>
      </c>
      <c r="B857" s="16" t="s">
        <v>357</v>
      </c>
      <c r="C857" s="5" t="s">
        <v>356</v>
      </c>
      <c r="D857" s="9">
        <f>ROUND( 160,0 )</f>
        <v>160</v>
      </c>
      <c r="E857" s="5" t="s">
        <v>22</v>
      </c>
      <c r="F857" s="6" t="s">
        <v>23</v>
      </c>
      <c r="G857" s="8">
        <v>0</v>
      </c>
      <c r="H857" s="7">
        <f>ROUND( D$857*G857,0 )</f>
        <v>0</v>
      </c>
    </row>
    <row r="858" spans="1:10">
      <c r="F858" s="6" t="s">
        <v>24</v>
      </c>
      <c r="G858" s="8">
        <v>0</v>
      </c>
      <c r="I858" s="7">
        <f>ROUND( D$857*G858,0 )</f>
        <v>0</v>
      </c>
    </row>
    <row r="859" spans="1:10">
      <c r="F859" s="6" t="s">
        <v>25</v>
      </c>
      <c r="G859" s="8">
        <v>0</v>
      </c>
      <c r="J859" s="7">
        <f>ROUND( D$857*G859,2 )</f>
        <v>0</v>
      </c>
    </row>
    <row r="862" spans="1:10">
      <c r="C862" s="5" t="s">
        <v>76</v>
      </c>
    </row>
    <row r="863" spans="1:10">
      <c r="C863" s="5" t="s">
        <v>77</v>
      </c>
    </row>
    <row r="864" spans="1:10">
      <c r="C864" s="5" t="s">
        <v>355</v>
      </c>
    </row>
    <row r="865" spans="1:10">
      <c r="C865" s="5" t="s">
        <v>79</v>
      </c>
    </row>
    <row r="866" spans="1:10">
      <c r="C866" s="5" t="s">
        <v>80</v>
      </c>
    </row>
    <row r="867" spans="1:10" ht="26.25">
      <c r="A867" s="5">
        <v>28</v>
      </c>
      <c r="B867" s="16" t="s">
        <v>359</v>
      </c>
      <c r="C867" s="5" t="s">
        <v>358</v>
      </c>
      <c r="D867" s="7">
        <f>ROUND( 15,2 )</f>
        <v>15</v>
      </c>
      <c r="E867" s="5" t="s">
        <v>22</v>
      </c>
      <c r="F867" s="6" t="s">
        <v>23</v>
      </c>
      <c r="G867" s="8">
        <v>0</v>
      </c>
      <c r="H867" s="7">
        <f>ROUND( D$867*G867,0 )</f>
        <v>0</v>
      </c>
    </row>
    <row r="868" spans="1:10">
      <c r="F868" s="6" t="s">
        <v>24</v>
      </c>
      <c r="G868" s="8">
        <v>0</v>
      </c>
      <c r="I868" s="7">
        <f>ROUND( D$867*G868,0 )</f>
        <v>0</v>
      </c>
    </row>
    <row r="869" spans="1:10">
      <c r="F869" s="6" t="s">
        <v>25</v>
      </c>
      <c r="G869" s="8">
        <v>0</v>
      </c>
      <c r="J869" s="7">
        <f>ROUND( D$867*G869,2 )</f>
        <v>0</v>
      </c>
    </row>
    <row r="872" spans="1:10">
      <c r="C872" s="5" t="s">
        <v>76</v>
      </c>
    </row>
    <row r="873" spans="1:10">
      <c r="C873" s="5" t="s">
        <v>77</v>
      </c>
    </row>
    <row r="874" spans="1:10">
      <c r="C874" s="5" t="s">
        <v>355</v>
      </c>
    </row>
    <row r="875" spans="1:10">
      <c r="C875" s="5" t="s">
        <v>79</v>
      </c>
    </row>
    <row r="876" spans="1:10">
      <c r="C876" s="5" t="s">
        <v>80</v>
      </c>
    </row>
    <row r="877" spans="1:10" ht="26.25">
      <c r="A877" s="5">
        <v>29</v>
      </c>
      <c r="B877" s="16" t="s">
        <v>82</v>
      </c>
      <c r="C877" s="5" t="s">
        <v>81</v>
      </c>
      <c r="D877" s="7">
        <f>ROUND( 60,2 )</f>
        <v>60</v>
      </c>
      <c r="E877" s="5" t="s">
        <v>22</v>
      </c>
      <c r="F877" s="6" t="s">
        <v>23</v>
      </c>
      <c r="G877" s="8">
        <v>0</v>
      </c>
      <c r="H877" s="7">
        <f>ROUND( D$877*G877,0 )</f>
        <v>0</v>
      </c>
    </row>
    <row r="878" spans="1:10">
      <c r="F878" s="6" t="s">
        <v>24</v>
      </c>
      <c r="G878" s="8">
        <v>0</v>
      </c>
      <c r="I878" s="7">
        <f>ROUND( D$877*G878,0 )</f>
        <v>0</v>
      </c>
    </row>
    <row r="879" spans="1:10">
      <c r="F879" s="6" t="s">
        <v>25</v>
      </c>
      <c r="G879" s="8">
        <v>0</v>
      </c>
      <c r="J879" s="7">
        <f>ROUND( D$877*G879,2 )</f>
        <v>0</v>
      </c>
    </row>
    <row r="882" spans="1:10">
      <c r="C882" s="5" t="s">
        <v>360</v>
      </c>
    </row>
    <row r="883" spans="1:10">
      <c r="C883" s="5" t="s">
        <v>361</v>
      </c>
    </row>
    <row r="884" spans="1:10">
      <c r="C884" s="5" t="s">
        <v>362</v>
      </c>
    </row>
    <row r="885" spans="1:10">
      <c r="C885" s="5" t="s">
        <v>363</v>
      </c>
    </row>
    <row r="886" spans="1:10">
      <c r="C886" s="5" t="s">
        <v>364</v>
      </c>
    </row>
    <row r="887" spans="1:10">
      <c r="C887" s="5" t="s">
        <v>99</v>
      </c>
    </row>
    <row r="888" spans="1:10">
      <c r="C888" s="5" t="s">
        <v>365</v>
      </c>
    </row>
    <row r="889" spans="1:10">
      <c r="C889" s="5" t="s">
        <v>366</v>
      </c>
    </row>
    <row r="890" spans="1:10" ht="26.25">
      <c r="A890" s="5">
        <v>30</v>
      </c>
      <c r="B890" s="16" t="s">
        <v>368</v>
      </c>
      <c r="C890" s="5" t="s">
        <v>367</v>
      </c>
      <c r="D890" s="7">
        <f>ROUND( 7,2 )</f>
        <v>7</v>
      </c>
      <c r="E890" s="5" t="s">
        <v>32</v>
      </c>
      <c r="F890" s="6" t="s">
        <v>23</v>
      </c>
      <c r="G890" s="8">
        <v>0</v>
      </c>
      <c r="H890" s="7">
        <f>ROUND( D$890*G890,0 )</f>
        <v>0</v>
      </c>
    </row>
    <row r="891" spans="1:10">
      <c r="F891" s="6" t="s">
        <v>24</v>
      </c>
      <c r="G891" s="8">
        <v>0</v>
      </c>
      <c r="I891" s="7">
        <f>ROUND( D$890*G891,0 )</f>
        <v>0</v>
      </c>
    </row>
    <row r="892" spans="1:10">
      <c r="F892" s="6" t="s">
        <v>25</v>
      </c>
      <c r="G892" s="8">
        <v>0</v>
      </c>
      <c r="J892" s="7">
        <f>ROUND( D$890*G892,2 )</f>
        <v>0</v>
      </c>
    </row>
    <row r="895" spans="1:10">
      <c r="C895" s="5" t="s">
        <v>369</v>
      </c>
    </row>
    <row r="896" spans="1:10">
      <c r="C896" s="5" t="s">
        <v>370</v>
      </c>
    </row>
    <row r="897" spans="1:10">
      <c r="C897" s="5" t="s">
        <v>371</v>
      </c>
    </row>
    <row r="898" spans="1:10">
      <c r="C898" s="5" t="s">
        <v>372</v>
      </c>
    </row>
    <row r="899" spans="1:10" ht="26.25">
      <c r="A899" s="5">
        <v>31</v>
      </c>
      <c r="B899" s="16" t="s">
        <v>374</v>
      </c>
      <c r="C899" s="5" t="s">
        <v>373</v>
      </c>
      <c r="D899" s="7">
        <f>ROUND( 7,2 )</f>
        <v>7</v>
      </c>
      <c r="E899" s="5" t="s">
        <v>32</v>
      </c>
      <c r="F899" s="6" t="s">
        <v>23</v>
      </c>
      <c r="G899" s="8">
        <v>0</v>
      </c>
      <c r="H899" s="7">
        <f>ROUND( D$899*G899,0 )</f>
        <v>0</v>
      </c>
    </row>
    <row r="900" spans="1:10">
      <c r="F900" s="6" t="s">
        <v>24</v>
      </c>
      <c r="G900" s="8">
        <v>0</v>
      </c>
      <c r="I900" s="7">
        <f>ROUND( D$899*G900,0 )</f>
        <v>0</v>
      </c>
    </row>
    <row r="901" spans="1:10">
      <c r="F901" s="6" t="s">
        <v>25</v>
      </c>
      <c r="G901" s="8">
        <v>0</v>
      </c>
      <c r="J901" s="7">
        <f>ROUND( D$899*G901,2 )</f>
        <v>0</v>
      </c>
    </row>
    <row r="904" spans="1:10">
      <c r="C904" s="5" t="s">
        <v>375</v>
      </c>
    </row>
    <row r="905" spans="1:10">
      <c r="C905" s="5" t="s">
        <v>376</v>
      </c>
    </row>
    <row r="906" spans="1:10">
      <c r="C906" s="5" t="s">
        <v>99</v>
      </c>
    </row>
    <row r="907" spans="1:10">
      <c r="C907" s="5" t="s">
        <v>377</v>
      </c>
    </row>
    <row r="908" spans="1:10" ht="26.25">
      <c r="A908" s="5">
        <v>32</v>
      </c>
      <c r="B908" s="16" t="s">
        <v>379</v>
      </c>
      <c r="C908" s="5" t="s">
        <v>378</v>
      </c>
      <c r="D908" s="7">
        <f>ROUND( 5,2 )</f>
        <v>5</v>
      </c>
      <c r="E908" s="5" t="s">
        <v>32</v>
      </c>
      <c r="F908" s="6" t="s">
        <v>23</v>
      </c>
      <c r="G908" s="8">
        <v>0</v>
      </c>
      <c r="H908" s="7">
        <f>ROUND( D$908*G908,0 )</f>
        <v>0</v>
      </c>
    </row>
    <row r="909" spans="1:10">
      <c r="F909" s="6" t="s">
        <v>24</v>
      </c>
      <c r="G909" s="8">
        <v>0</v>
      </c>
      <c r="I909" s="7">
        <f>ROUND( D$908*G909,0 )</f>
        <v>0</v>
      </c>
    </row>
    <row r="910" spans="1:10">
      <c r="F910" s="6" t="s">
        <v>25</v>
      </c>
      <c r="G910" s="8">
        <v>0</v>
      </c>
      <c r="J910" s="7">
        <f>ROUND( D$908*G910,2 )</f>
        <v>0</v>
      </c>
    </row>
    <row r="913" spans="1:10">
      <c r="C913" s="5" t="s">
        <v>380</v>
      </c>
    </row>
    <row r="914" spans="1:10">
      <c r="C914" s="5" t="s">
        <v>381</v>
      </c>
    </row>
    <row r="915" spans="1:10">
      <c r="C915" s="5" t="s">
        <v>382</v>
      </c>
    </row>
    <row r="916" spans="1:10">
      <c r="C916" s="5" t="s">
        <v>99</v>
      </c>
    </row>
    <row r="917" spans="1:10">
      <c r="C917" s="5" t="s">
        <v>383</v>
      </c>
    </row>
    <row r="918" spans="1:10">
      <c r="C918" s="5" t="s">
        <v>384</v>
      </c>
    </row>
    <row r="919" spans="1:10" ht="26.25">
      <c r="A919" s="5">
        <v>33</v>
      </c>
      <c r="B919" s="16" t="s">
        <v>386</v>
      </c>
      <c r="C919" s="5" t="s">
        <v>385</v>
      </c>
      <c r="D919" s="7">
        <f>ROUND( 13,2 )</f>
        <v>13</v>
      </c>
      <c r="E919" s="5" t="s">
        <v>32</v>
      </c>
      <c r="F919" s="6" t="s">
        <v>23</v>
      </c>
      <c r="G919" s="8">
        <v>0</v>
      </c>
      <c r="H919" s="7">
        <f>ROUND( D$919*G919,0 )</f>
        <v>0</v>
      </c>
    </row>
    <row r="920" spans="1:10">
      <c r="F920" s="6" t="s">
        <v>24</v>
      </c>
      <c r="G920" s="8">
        <v>0</v>
      </c>
      <c r="I920" s="7">
        <f>ROUND( D$919*G920,0 )</f>
        <v>0</v>
      </c>
    </row>
    <row r="921" spans="1:10">
      <c r="F921" s="6" t="s">
        <v>25</v>
      </c>
      <c r="G921" s="8">
        <v>0</v>
      </c>
      <c r="J921" s="7">
        <f>ROUND( D$919*G921,2 )</f>
        <v>0</v>
      </c>
    </row>
    <row r="924" spans="1:10">
      <c r="C924" s="5" t="s">
        <v>387</v>
      </c>
    </row>
    <row r="925" spans="1:10">
      <c r="C925" s="5" t="s">
        <v>388</v>
      </c>
    </row>
    <row r="926" spans="1:10">
      <c r="C926" s="5" t="s">
        <v>389</v>
      </c>
    </row>
    <row r="927" spans="1:10">
      <c r="C927" s="5" t="s">
        <v>390</v>
      </c>
    </row>
    <row r="928" spans="1:10">
      <c r="C928" s="5" t="s">
        <v>391</v>
      </c>
    </row>
    <row r="929" spans="1:10">
      <c r="C929" s="5" t="s">
        <v>392</v>
      </c>
    </row>
    <row r="930" spans="1:10" ht="26.25">
      <c r="A930" s="5">
        <v>34</v>
      </c>
      <c r="B930" s="16" t="s">
        <v>394</v>
      </c>
      <c r="C930" s="5" t="s">
        <v>393</v>
      </c>
      <c r="D930" s="7">
        <f>ROUND( 36,2 )</f>
        <v>36</v>
      </c>
      <c r="E930" s="5" t="s">
        <v>32</v>
      </c>
      <c r="F930" s="6" t="s">
        <v>23</v>
      </c>
      <c r="G930" s="8">
        <v>0</v>
      </c>
      <c r="H930" s="7">
        <f>ROUND( D$930*G930,0 )</f>
        <v>0</v>
      </c>
    </row>
    <row r="931" spans="1:10">
      <c r="F931" s="6" t="s">
        <v>24</v>
      </c>
      <c r="G931" s="8">
        <v>0</v>
      </c>
      <c r="I931" s="7">
        <f>ROUND( D$930*G931,2 )</f>
        <v>0</v>
      </c>
    </row>
    <row r="932" spans="1:10">
      <c r="F932" s="6" t="s">
        <v>25</v>
      </c>
      <c r="G932" s="8">
        <v>0</v>
      </c>
      <c r="J932" s="7">
        <f>ROUND( D$930*G932,2 )</f>
        <v>0</v>
      </c>
    </row>
    <row r="935" spans="1:10">
      <c r="C935" s="5" t="s">
        <v>395</v>
      </c>
    </row>
    <row r="936" spans="1:10">
      <c r="C936" s="5" t="s">
        <v>396</v>
      </c>
    </row>
    <row r="937" spans="1:10">
      <c r="C937" s="5" t="s">
        <v>397</v>
      </c>
    </row>
    <row r="938" spans="1:10">
      <c r="C938" s="5" t="s">
        <v>398</v>
      </c>
    </row>
    <row r="939" spans="1:10">
      <c r="C939" s="5" t="s">
        <v>399</v>
      </c>
    </row>
    <row r="940" spans="1:10">
      <c r="C940" s="5" t="s">
        <v>99</v>
      </c>
    </row>
    <row r="941" spans="1:10">
      <c r="C941" s="5" t="s">
        <v>400</v>
      </c>
    </row>
    <row r="942" spans="1:10" ht="26.25">
      <c r="A942" s="5">
        <v>35</v>
      </c>
      <c r="B942" s="16" t="s">
        <v>402</v>
      </c>
      <c r="C942" s="5" t="s">
        <v>401</v>
      </c>
      <c r="D942" s="7">
        <f>ROUND( 42,2 )</f>
        <v>42</v>
      </c>
      <c r="E942" s="5" t="s">
        <v>32</v>
      </c>
      <c r="F942" s="6" t="s">
        <v>23</v>
      </c>
      <c r="G942" s="8">
        <v>0</v>
      </c>
      <c r="H942" s="7">
        <f>ROUND( D$942*G942,0 )</f>
        <v>0</v>
      </c>
    </row>
    <row r="943" spans="1:10">
      <c r="F943" s="6" t="s">
        <v>24</v>
      </c>
      <c r="G943" s="8">
        <v>0</v>
      </c>
      <c r="I943" s="7">
        <f>ROUND( D$942*G943,0 )</f>
        <v>0</v>
      </c>
    </row>
    <row r="944" spans="1:10">
      <c r="F944" s="6" t="s">
        <v>25</v>
      </c>
      <c r="G944" s="8">
        <v>0</v>
      </c>
      <c r="J944" s="7">
        <f>ROUND( D$942*G944,2 )</f>
        <v>0</v>
      </c>
    </row>
    <row r="947" spans="1:10">
      <c r="C947" s="5" t="s">
        <v>403</v>
      </c>
    </row>
    <row r="948" spans="1:10">
      <c r="A948" s="5">
        <v>36</v>
      </c>
      <c r="B948" s="16" t="s">
        <v>404</v>
      </c>
      <c r="C948" s="5" t="s">
        <v>403</v>
      </c>
      <c r="D948" s="7">
        <f>ROUND( 8,2 )</f>
        <v>8</v>
      </c>
      <c r="E948" s="5" t="s">
        <v>32</v>
      </c>
      <c r="F948" s="6" t="s">
        <v>23</v>
      </c>
      <c r="G948" s="8">
        <v>0</v>
      </c>
      <c r="H948" s="7">
        <f>ROUND( D$948*G948,0 )</f>
        <v>0</v>
      </c>
    </row>
    <row r="949" spans="1:10">
      <c r="F949" s="6" t="s">
        <v>24</v>
      </c>
      <c r="G949" s="8">
        <v>0</v>
      </c>
      <c r="I949" s="7">
        <f>ROUND( D$948*G949,0 )</f>
        <v>0</v>
      </c>
    </row>
    <row r="950" spans="1:10">
      <c r="F950" s="6" t="s">
        <v>25</v>
      </c>
      <c r="G950" s="8">
        <v>0</v>
      </c>
      <c r="J950" s="7">
        <f>ROUND( D$948*G950,2 )</f>
        <v>0</v>
      </c>
    </row>
    <row r="953" spans="1:10">
      <c r="C953" s="5" t="s">
        <v>405</v>
      </c>
    </row>
    <row r="954" spans="1:10">
      <c r="C954" s="5" t="s">
        <v>406</v>
      </c>
    </row>
    <row r="955" spans="1:10">
      <c r="C955" s="5" t="s">
        <v>407</v>
      </c>
    </row>
    <row r="956" spans="1:10">
      <c r="C956" s="5" t="s">
        <v>408</v>
      </c>
    </row>
    <row r="957" spans="1:10">
      <c r="C957" s="5" t="s">
        <v>409</v>
      </c>
    </row>
    <row r="958" spans="1:10">
      <c r="C958" s="5" t="s">
        <v>410</v>
      </c>
    </row>
    <row r="959" spans="1:10">
      <c r="C959" s="5" t="s">
        <v>99</v>
      </c>
    </row>
    <row r="960" spans="1:10">
      <c r="C960" s="5" t="s">
        <v>411</v>
      </c>
    </row>
    <row r="961" spans="1:10">
      <c r="C961" s="5" t="s">
        <v>412</v>
      </c>
    </row>
    <row r="962" spans="1:10" ht="26.25">
      <c r="A962" s="5">
        <v>37</v>
      </c>
      <c r="B962" s="16" t="s">
        <v>414</v>
      </c>
      <c r="C962" s="5" t="s">
        <v>413</v>
      </c>
      <c r="D962" s="7">
        <f>ROUND( 42,2 )</f>
        <v>42</v>
      </c>
      <c r="E962" s="5" t="s">
        <v>32</v>
      </c>
      <c r="F962" s="6" t="s">
        <v>23</v>
      </c>
      <c r="G962" s="8">
        <v>0</v>
      </c>
      <c r="H962" s="7">
        <f>ROUND( D$962*G962,0 )</f>
        <v>0</v>
      </c>
    </row>
    <row r="963" spans="1:10">
      <c r="F963" s="6" t="s">
        <v>24</v>
      </c>
      <c r="G963" s="8">
        <v>0</v>
      </c>
      <c r="I963" s="7">
        <f>ROUND( D$962*G963,0 )</f>
        <v>0</v>
      </c>
    </row>
    <row r="964" spans="1:10">
      <c r="F964" s="6" t="s">
        <v>25</v>
      </c>
      <c r="G964" s="8">
        <v>0</v>
      </c>
      <c r="J964" s="7">
        <f>ROUND( D$962*G964,2 )</f>
        <v>0</v>
      </c>
    </row>
    <row r="967" spans="1:10">
      <c r="C967" s="5" t="s">
        <v>415</v>
      </c>
    </row>
    <row r="968" spans="1:10">
      <c r="C968" s="5" t="s">
        <v>416</v>
      </c>
    </row>
    <row r="969" spans="1:10">
      <c r="C969" s="5" t="s">
        <v>417</v>
      </c>
    </row>
    <row r="970" spans="1:10">
      <c r="C970" s="5" t="s">
        <v>418</v>
      </c>
    </row>
    <row r="971" spans="1:10">
      <c r="C971" s="5" t="s">
        <v>419</v>
      </c>
    </row>
    <row r="972" spans="1:10">
      <c r="C972" s="5" t="s">
        <v>420</v>
      </c>
    </row>
    <row r="973" spans="1:10">
      <c r="C973" s="5" t="s">
        <v>421</v>
      </c>
    </row>
    <row r="974" spans="1:10">
      <c r="C974" s="5" t="s">
        <v>99</v>
      </c>
    </row>
    <row r="975" spans="1:10">
      <c r="C975" s="5" t="s">
        <v>422</v>
      </c>
    </row>
    <row r="976" spans="1:10">
      <c r="C976" s="5" t="s">
        <v>423</v>
      </c>
    </row>
    <row r="977" spans="1:10" ht="26.25">
      <c r="A977" s="5">
        <v>38</v>
      </c>
      <c r="B977" s="16" t="s">
        <v>425</v>
      </c>
      <c r="C977" s="5" t="s">
        <v>424</v>
      </c>
      <c r="D977" s="7">
        <f>ROUND( 42,2 )</f>
        <v>42</v>
      </c>
      <c r="E977" s="5" t="s">
        <v>32</v>
      </c>
      <c r="F977" s="6" t="s">
        <v>23</v>
      </c>
      <c r="G977" s="8">
        <v>0</v>
      </c>
      <c r="H977" s="7">
        <f>ROUND( D$977*G977,0 )</f>
        <v>0</v>
      </c>
    </row>
    <row r="978" spans="1:10">
      <c r="F978" s="6" t="s">
        <v>24</v>
      </c>
      <c r="G978" s="8">
        <v>0</v>
      </c>
      <c r="I978" s="7">
        <f>ROUND( D$977*G978,0 )</f>
        <v>0</v>
      </c>
    </row>
    <row r="979" spans="1:10">
      <c r="F979" s="6" t="s">
        <v>25</v>
      </c>
      <c r="G979" s="8">
        <v>0</v>
      </c>
      <c r="J979" s="7">
        <f>ROUND( D$977*G979,2 )</f>
        <v>0</v>
      </c>
    </row>
    <row r="982" spans="1:10">
      <c r="C982" s="5" t="s">
        <v>426</v>
      </c>
    </row>
    <row r="983" spans="1:10">
      <c r="C983" s="5" t="s">
        <v>427</v>
      </c>
    </row>
    <row r="984" spans="1:10">
      <c r="C984" s="5" t="s">
        <v>428</v>
      </c>
    </row>
    <row r="985" spans="1:10">
      <c r="C985" s="5" t="s">
        <v>429</v>
      </c>
    </row>
    <row r="986" spans="1:10">
      <c r="C986" s="5" t="s">
        <v>430</v>
      </c>
    </row>
    <row r="987" spans="1:10">
      <c r="C987" s="5" t="s">
        <v>431</v>
      </c>
    </row>
    <row r="988" spans="1:10" ht="26.25">
      <c r="A988" s="5">
        <v>39</v>
      </c>
      <c r="B988" s="16" t="s">
        <v>433</v>
      </c>
      <c r="C988" s="5" t="s">
        <v>432</v>
      </c>
      <c r="D988" s="7">
        <f>ROUND( 42,2 )</f>
        <v>42</v>
      </c>
      <c r="E988" s="5" t="s">
        <v>32</v>
      </c>
      <c r="F988" s="6" t="s">
        <v>23</v>
      </c>
      <c r="G988" s="8">
        <v>0</v>
      </c>
      <c r="H988" s="7">
        <f>ROUND( D$988*G988,0 )</f>
        <v>0</v>
      </c>
    </row>
    <row r="989" spans="1:10">
      <c r="F989" s="6" t="s">
        <v>24</v>
      </c>
      <c r="G989" s="8">
        <v>0</v>
      </c>
      <c r="I989" s="7">
        <f>ROUND( D$988*G989,0 )</f>
        <v>0</v>
      </c>
    </row>
    <row r="990" spans="1:10">
      <c r="F990" s="6" t="s">
        <v>25</v>
      </c>
      <c r="G990" s="8">
        <v>0</v>
      </c>
      <c r="J990" s="7">
        <f>ROUND( D$988*G990,2 )</f>
        <v>0</v>
      </c>
    </row>
    <row r="993" spans="1:10">
      <c r="C993" s="5" t="s">
        <v>434</v>
      </c>
    </row>
    <row r="994" spans="1:10">
      <c r="C994" s="5" t="s">
        <v>435</v>
      </c>
    </row>
    <row r="995" spans="1:10">
      <c r="C995" s="5" t="s">
        <v>436</v>
      </c>
    </row>
    <row r="996" spans="1:10" ht="26.25">
      <c r="A996" s="5">
        <v>40</v>
      </c>
      <c r="B996" s="16" t="s">
        <v>438</v>
      </c>
      <c r="C996" s="5" t="s">
        <v>437</v>
      </c>
      <c r="D996" s="7">
        <f>ROUND( 42,2 )</f>
        <v>42</v>
      </c>
      <c r="E996" s="5" t="s">
        <v>32</v>
      </c>
      <c r="F996" s="6" t="s">
        <v>23</v>
      </c>
      <c r="G996" s="8">
        <v>0</v>
      </c>
      <c r="H996" s="7">
        <f>ROUND( D$996*G996,0 )</f>
        <v>0</v>
      </c>
    </row>
    <row r="997" spans="1:10">
      <c r="F997" s="6" t="s">
        <v>24</v>
      </c>
      <c r="G997" s="8">
        <v>0</v>
      </c>
      <c r="I997" s="7">
        <f>ROUND( D$996*G997,0 )</f>
        <v>0</v>
      </c>
    </row>
    <row r="998" spans="1:10">
      <c r="F998" s="6" t="s">
        <v>25</v>
      </c>
      <c r="G998" s="8">
        <v>0</v>
      </c>
      <c r="J998" s="7">
        <f>ROUND( D$996*G998,2 )</f>
        <v>0</v>
      </c>
    </row>
    <row r="1001" spans="1:10">
      <c r="C1001" s="5" t="s">
        <v>439</v>
      </c>
    </row>
    <row r="1002" spans="1:10">
      <c r="C1002" s="5" t="s">
        <v>440</v>
      </c>
    </row>
    <row r="1003" spans="1:10">
      <c r="C1003" s="5" t="s">
        <v>441</v>
      </c>
    </row>
    <row r="1004" spans="1:10">
      <c r="C1004" s="5" t="s">
        <v>418</v>
      </c>
    </row>
    <row r="1005" spans="1:10">
      <c r="C1005" s="5" t="s">
        <v>442</v>
      </c>
    </row>
    <row r="1006" spans="1:10">
      <c r="C1006" s="5" t="s">
        <v>99</v>
      </c>
    </row>
    <row r="1007" spans="1:10">
      <c r="C1007" s="5" t="s">
        <v>443</v>
      </c>
    </row>
    <row r="1008" spans="1:10" ht="26.25">
      <c r="A1008" s="5">
        <v>41</v>
      </c>
      <c r="B1008" s="16" t="s">
        <v>445</v>
      </c>
      <c r="C1008" s="5" t="s">
        <v>444</v>
      </c>
      <c r="D1008" s="7">
        <f>ROUND( 4,2 )</f>
        <v>4</v>
      </c>
      <c r="E1008" s="5" t="s">
        <v>32</v>
      </c>
      <c r="F1008" s="6" t="s">
        <v>23</v>
      </c>
      <c r="G1008" s="8">
        <v>0</v>
      </c>
      <c r="H1008" s="7">
        <f>ROUND( D$1008*G1008,0 )</f>
        <v>0</v>
      </c>
    </row>
    <row r="1009" spans="1:10">
      <c r="F1009" s="6" t="s">
        <v>24</v>
      </c>
      <c r="G1009" s="8">
        <v>0</v>
      </c>
      <c r="I1009" s="7">
        <f>ROUND( D$1008*G1009,0 )</f>
        <v>0</v>
      </c>
    </row>
    <row r="1010" spans="1:10">
      <c r="F1010" s="6" t="s">
        <v>25</v>
      </c>
      <c r="G1010" s="8">
        <v>0</v>
      </c>
      <c r="J1010" s="7">
        <f>ROUND( D$1008*G1010,2 )</f>
        <v>0</v>
      </c>
    </row>
    <row r="1013" spans="1:10">
      <c r="C1013" s="5" t="s">
        <v>446</v>
      </c>
    </row>
    <row r="1014" spans="1:10">
      <c r="C1014" s="5" t="s">
        <v>447</v>
      </c>
    </row>
    <row r="1015" spans="1:10" ht="26.25">
      <c r="A1015" s="5">
        <v>42</v>
      </c>
      <c r="B1015" s="16" t="s">
        <v>449</v>
      </c>
      <c r="C1015" s="5" t="s">
        <v>448</v>
      </c>
      <c r="D1015" s="7">
        <f>ROUND( 4,2 )</f>
        <v>4</v>
      </c>
      <c r="E1015" s="5" t="s">
        <v>32</v>
      </c>
      <c r="F1015" s="6" t="s">
        <v>23</v>
      </c>
      <c r="G1015" s="8">
        <v>0</v>
      </c>
      <c r="H1015" s="7">
        <f>ROUND( D$1015*G1015,0 )</f>
        <v>0</v>
      </c>
    </row>
    <row r="1016" spans="1:10">
      <c r="F1016" s="6" t="s">
        <v>24</v>
      </c>
      <c r="G1016" s="8">
        <v>0</v>
      </c>
      <c r="I1016" s="7">
        <f>ROUND( D$1015*G1016,0 )</f>
        <v>0</v>
      </c>
    </row>
    <row r="1017" spans="1:10">
      <c r="F1017" s="6" t="s">
        <v>25</v>
      </c>
      <c r="G1017" s="8">
        <v>0</v>
      </c>
      <c r="J1017" s="7">
        <f>ROUND( D$1015*G1017,2 )</f>
        <v>0</v>
      </c>
    </row>
    <row r="1020" spans="1:10">
      <c r="C1020" s="5" t="s">
        <v>450</v>
      </c>
    </row>
    <row r="1021" spans="1:10">
      <c r="C1021" s="5" t="s">
        <v>451</v>
      </c>
    </row>
    <row r="1022" spans="1:10">
      <c r="C1022" s="5" t="s">
        <v>452</v>
      </c>
    </row>
    <row r="1023" spans="1:10">
      <c r="C1023" s="5" t="s">
        <v>453</v>
      </c>
    </row>
    <row r="1024" spans="1:10" ht="26.25">
      <c r="A1024" s="5">
        <v>43</v>
      </c>
      <c r="B1024" s="16" t="s">
        <v>455</v>
      </c>
      <c r="C1024" s="5" t="s">
        <v>454</v>
      </c>
      <c r="D1024" s="7">
        <f>ROUND( 8,2 )</f>
        <v>8</v>
      </c>
      <c r="E1024" s="5" t="s">
        <v>32</v>
      </c>
      <c r="F1024" s="6" t="s">
        <v>23</v>
      </c>
      <c r="G1024" s="8">
        <v>0</v>
      </c>
      <c r="H1024" s="7">
        <f>ROUND( D$1024*G1024,0 )</f>
        <v>0</v>
      </c>
    </row>
    <row r="1025" spans="1:10">
      <c r="F1025" s="6" t="s">
        <v>24</v>
      </c>
      <c r="G1025" s="8">
        <v>0</v>
      </c>
      <c r="I1025" s="7">
        <f>ROUND( D$1024*G1025,0 )</f>
        <v>0</v>
      </c>
    </row>
    <row r="1026" spans="1:10">
      <c r="F1026" s="6" t="s">
        <v>25</v>
      </c>
      <c r="G1026" s="8">
        <v>0</v>
      </c>
      <c r="J1026" s="7">
        <f>ROUND( D$1024*G1026,2 )</f>
        <v>0</v>
      </c>
    </row>
    <row r="1029" spans="1:10">
      <c r="C1029" s="5" t="s">
        <v>456</v>
      </c>
    </row>
    <row r="1030" spans="1:10">
      <c r="C1030" s="5" t="s">
        <v>451</v>
      </c>
    </row>
    <row r="1031" spans="1:10">
      <c r="C1031" s="5" t="s">
        <v>99</v>
      </c>
    </row>
    <row r="1032" spans="1:10">
      <c r="C1032" s="5" t="s">
        <v>453</v>
      </c>
    </row>
    <row r="1033" spans="1:10" ht="26.25">
      <c r="A1033" s="5">
        <v>44</v>
      </c>
      <c r="B1033" s="16" t="s">
        <v>458</v>
      </c>
      <c r="C1033" s="5" t="s">
        <v>457</v>
      </c>
      <c r="D1033" s="7">
        <f>ROUND( 8,2 )</f>
        <v>8</v>
      </c>
      <c r="E1033" s="5" t="s">
        <v>32</v>
      </c>
      <c r="F1033" s="6" t="s">
        <v>23</v>
      </c>
      <c r="G1033" s="8">
        <v>0</v>
      </c>
      <c r="H1033" s="7">
        <f>ROUND( D$1033*G1033,0 )</f>
        <v>0</v>
      </c>
    </row>
    <row r="1034" spans="1:10">
      <c r="F1034" s="6" t="s">
        <v>24</v>
      </c>
      <c r="G1034" s="8">
        <v>0</v>
      </c>
      <c r="I1034" s="7">
        <f>ROUND( D$1033*G1034,0 )</f>
        <v>0</v>
      </c>
    </row>
    <row r="1035" spans="1:10">
      <c r="F1035" s="6" t="s">
        <v>25</v>
      </c>
      <c r="G1035" s="8">
        <v>0</v>
      </c>
      <c r="J1035" s="7">
        <f>ROUND( D$1033*G1035,2 )</f>
        <v>0</v>
      </c>
    </row>
    <row r="1038" spans="1:10">
      <c r="C1038" s="5" t="s">
        <v>459</v>
      </c>
    </row>
    <row r="1039" spans="1:10">
      <c r="C1039" s="5" t="s">
        <v>460</v>
      </c>
    </row>
    <row r="1040" spans="1:10">
      <c r="C1040" s="5" t="s">
        <v>461</v>
      </c>
    </row>
    <row r="1041" spans="1:10">
      <c r="C1041" s="5" t="s">
        <v>462</v>
      </c>
    </row>
    <row r="1042" spans="1:10">
      <c r="C1042" s="5" t="s">
        <v>463</v>
      </c>
    </row>
    <row r="1043" spans="1:10">
      <c r="C1043" s="5" t="s">
        <v>99</v>
      </c>
    </row>
    <row r="1044" spans="1:10">
      <c r="C1044" s="5" t="s">
        <v>464</v>
      </c>
    </row>
    <row r="1045" spans="1:10" ht="26.25">
      <c r="A1045" s="5">
        <v>45</v>
      </c>
      <c r="B1045" s="16" t="s">
        <v>466</v>
      </c>
      <c r="C1045" s="5" t="s">
        <v>465</v>
      </c>
      <c r="D1045" s="7">
        <f>ROUND( 4,2 )</f>
        <v>4</v>
      </c>
      <c r="E1045" s="5" t="s">
        <v>32</v>
      </c>
      <c r="F1045" s="6" t="s">
        <v>23</v>
      </c>
      <c r="G1045" s="8">
        <v>0</v>
      </c>
      <c r="H1045" s="7">
        <f>ROUND( D$1045*G1045,0 )</f>
        <v>0</v>
      </c>
    </row>
    <row r="1046" spans="1:10">
      <c r="F1046" s="6" t="s">
        <v>24</v>
      </c>
      <c r="G1046" s="8">
        <v>0</v>
      </c>
      <c r="I1046" s="7">
        <f>ROUND( D$1045*G1046,0 )</f>
        <v>0</v>
      </c>
    </row>
    <row r="1047" spans="1:10">
      <c r="F1047" s="6" t="s">
        <v>25</v>
      </c>
      <c r="G1047" s="8">
        <v>0</v>
      </c>
      <c r="J1047" s="7">
        <f>ROUND( D$1045*G1047,2 )</f>
        <v>0</v>
      </c>
    </row>
    <row r="1050" spans="1:10">
      <c r="C1050" s="5" t="s">
        <v>467</v>
      </c>
    </row>
    <row r="1051" spans="1:10">
      <c r="C1051" s="5" t="s">
        <v>468</v>
      </c>
    </row>
    <row r="1052" spans="1:10">
      <c r="C1052" s="5" t="s">
        <v>469</v>
      </c>
    </row>
    <row r="1053" spans="1:10">
      <c r="C1053" s="5" t="s">
        <v>470</v>
      </c>
    </row>
    <row r="1054" spans="1:10">
      <c r="C1054" s="5" t="s">
        <v>471</v>
      </c>
    </row>
    <row r="1055" spans="1:10" ht="26.25">
      <c r="A1055" s="5">
        <v>46</v>
      </c>
      <c r="B1055" s="16" t="s">
        <v>473</v>
      </c>
      <c r="C1055" s="5" t="s">
        <v>472</v>
      </c>
      <c r="D1055" s="7">
        <f>ROUND( 35,2 )</f>
        <v>35</v>
      </c>
      <c r="E1055" s="5" t="s">
        <v>32</v>
      </c>
      <c r="F1055" s="6" t="s">
        <v>23</v>
      </c>
      <c r="G1055" s="8">
        <v>0</v>
      </c>
      <c r="H1055" s="7">
        <f>ROUND( D$1055*G1055,0 )</f>
        <v>0</v>
      </c>
    </row>
    <row r="1056" spans="1:10">
      <c r="F1056" s="6" t="s">
        <v>24</v>
      </c>
      <c r="G1056" s="8">
        <v>0</v>
      </c>
      <c r="I1056" s="7">
        <f>ROUND( D$1055*G1056,0 )</f>
        <v>0</v>
      </c>
    </row>
    <row r="1057" spans="1:10">
      <c r="F1057" s="6" t="s">
        <v>25</v>
      </c>
      <c r="G1057" s="8">
        <v>0</v>
      </c>
      <c r="J1057" s="7">
        <f>ROUND( D$1055*G1057,2 )</f>
        <v>0</v>
      </c>
    </row>
    <row r="1060" spans="1:10">
      <c r="C1060" s="5" t="s">
        <v>474</v>
      </c>
    </row>
    <row r="1061" spans="1:10">
      <c r="C1061" s="5" t="s">
        <v>475</v>
      </c>
    </row>
    <row r="1062" spans="1:10">
      <c r="C1062" s="5" t="s">
        <v>476</v>
      </c>
    </row>
    <row r="1063" spans="1:10">
      <c r="C1063" s="5" t="s">
        <v>477</v>
      </c>
    </row>
    <row r="1064" spans="1:10" ht="26.25">
      <c r="A1064" s="5">
        <v>47</v>
      </c>
      <c r="B1064" s="16" t="s">
        <v>479</v>
      </c>
      <c r="C1064" s="5" t="s">
        <v>478</v>
      </c>
      <c r="D1064" s="7">
        <f>ROUND( 35,2 )</f>
        <v>35</v>
      </c>
      <c r="E1064" s="5" t="s">
        <v>32</v>
      </c>
      <c r="F1064" s="6" t="s">
        <v>23</v>
      </c>
      <c r="G1064" s="8">
        <v>0</v>
      </c>
      <c r="H1064" s="7">
        <f>ROUND( D$1064*G1064,0 )</f>
        <v>0</v>
      </c>
    </row>
    <row r="1065" spans="1:10">
      <c r="F1065" s="6" t="s">
        <v>24</v>
      </c>
      <c r="G1065" s="8">
        <v>0</v>
      </c>
      <c r="I1065" s="7">
        <f>ROUND( D$1064*G1065,0 )</f>
        <v>0</v>
      </c>
    </row>
    <row r="1066" spans="1:10">
      <c r="F1066" s="6" t="s">
        <v>25</v>
      </c>
      <c r="G1066" s="8">
        <v>0</v>
      </c>
      <c r="J1066" s="7">
        <f>ROUND( D$1064*G1066,2 )</f>
        <v>0</v>
      </c>
    </row>
    <row r="1069" spans="1:10">
      <c r="C1069" s="5" t="s">
        <v>456</v>
      </c>
    </row>
    <row r="1070" spans="1:10">
      <c r="C1070" s="5" t="s">
        <v>451</v>
      </c>
    </row>
    <row r="1071" spans="1:10">
      <c r="C1071" s="5" t="s">
        <v>99</v>
      </c>
    </row>
    <row r="1072" spans="1:10">
      <c r="C1072" s="5" t="s">
        <v>453</v>
      </c>
    </row>
    <row r="1073" spans="1:10" ht="26.25">
      <c r="A1073" s="5">
        <v>48</v>
      </c>
      <c r="B1073" s="16" t="s">
        <v>458</v>
      </c>
      <c r="C1073" s="5" t="s">
        <v>457</v>
      </c>
      <c r="D1073" s="7">
        <f>ROUND( 70,2 )</f>
        <v>70</v>
      </c>
      <c r="E1073" s="5" t="s">
        <v>32</v>
      </c>
      <c r="F1073" s="6" t="s">
        <v>23</v>
      </c>
      <c r="G1073" s="8">
        <v>0</v>
      </c>
      <c r="H1073" s="7">
        <f>ROUND( D$1073*G1073,0 )</f>
        <v>0</v>
      </c>
    </row>
    <row r="1074" spans="1:10">
      <c r="F1074" s="6" t="s">
        <v>24</v>
      </c>
      <c r="G1074" s="8">
        <v>0</v>
      </c>
      <c r="I1074" s="7">
        <f>ROUND( D$1073*G1074,0 )</f>
        <v>0</v>
      </c>
    </row>
    <row r="1075" spans="1:10">
      <c r="F1075" s="6" t="s">
        <v>25</v>
      </c>
      <c r="G1075" s="8">
        <v>0</v>
      </c>
      <c r="J1075" s="7">
        <f>ROUND( D$1073*G1075,2 )</f>
        <v>0</v>
      </c>
    </row>
    <row r="1078" spans="1:10">
      <c r="C1078" s="5" t="s">
        <v>480</v>
      </c>
    </row>
    <row r="1079" spans="1:10">
      <c r="C1079" s="5" t="s">
        <v>481</v>
      </c>
    </row>
    <row r="1080" spans="1:10">
      <c r="C1080" s="5" t="s">
        <v>482</v>
      </c>
    </row>
    <row r="1081" spans="1:10">
      <c r="C1081" s="5" t="s">
        <v>99</v>
      </c>
    </row>
    <row r="1082" spans="1:10">
      <c r="C1082" s="5" t="s">
        <v>483</v>
      </c>
    </row>
    <row r="1083" spans="1:10" ht="26.25">
      <c r="A1083" s="5">
        <v>49</v>
      </c>
      <c r="B1083" s="16" t="s">
        <v>485</v>
      </c>
      <c r="C1083" s="5" t="s">
        <v>484</v>
      </c>
      <c r="D1083" s="7">
        <f>ROUND( 35,2 )</f>
        <v>35</v>
      </c>
      <c r="E1083" s="5" t="s">
        <v>32</v>
      </c>
      <c r="F1083" s="6" t="s">
        <v>23</v>
      </c>
      <c r="G1083" s="8">
        <v>0</v>
      </c>
      <c r="H1083" s="7">
        <f>ROUND( D$1083*G1083,0 )</f>
        <v>0</v>
      </c>
    </row>
    <row r="1084" spans="1:10">
      <c r="F1084" s="6" t="s">
        <v>24</v>
      </c>
      <c r="G1084" s="8">
        <v>0</v>
      </c>
      <c r="I1084" s="7">
        <f>ROUND( D$1083*G1084,0 )</f>
        <v>0</v>
      </c>
    </row>
    <row r="1085" spans="1:10">
      <c r="F1085" s="6" t="s">
        <v>25</v>
      </c>
      <c r="G1085" s="8">
        <v>0</v>
      </c>
      <c r="J1085" s="7">
        <f>ROUND( D$1083*G1085,2 )</f>
        <v>0</v>
      </c>
    </row>
    <row r="1088" spans="1:10">
      <c r="C1088" s="5" t="s">
        <v>486</v>
      </c>
    </row>
    <row r="1089" spans="1:10">
      <c r="C1089" s="5" t="s">
        <v>487</v>
      </c>
    </row>
    <row r="1090" spans="1:10">
      <c r="C1090" s="5" t="s">
        <v>488</v>
      </c>
    </row>
    <row r="1091" spans="1:10" ht="26.25">
      <c r="A1091" s="5">
        <v>50</v>
      </c>
      <c r="B1091" s="16" t="s">
        <v>490</v>
      </c>
      <c r="C1091" s="5" t="s">
        <v>489</v>
      </c>
      <c r="D1091" s="7">
        <f>ROUND( 1,2 )</f>
        <v>1</v>
      </c>
      <c r="E1091" s="5" t="s">
        <v>32</v>
      </c>
      <c r="F1091" s="6" t="s">
        <v>23</v>
      </c>
      <c r="G1091" s="8">
        <v>0</v>
      </c>
      <c r="H1091" s="7">
        <f>ROUND( D$1091*G1091,0 )</f>
        <v>0</v>
      </c>
    </row>
    <row r="1092" spans="1:10">
      <c r="F1092" s="6" t="s">
        <v>24</v>
      </c>
      <c r="G1092" s="8">
        <v>0</v>
      </c>
      <c r="I1092" s="7">
        <f>ROUND( D$1091*G1092,0 )</f>
        <v>0</v>
      </c>
    </row>
    <row r="1093" spans="1:10">
      <c r="F1093" s="6" t="s">
        <v>25</v>
      </c>
      <c r="G1093" s="8">
        <v>0</v>
      </c>
      <c r="J1093" s="7">
        <f>ROUND( D$1091*G1093,2 )</f>
        <v>0</v>
      </c>
    </row>
    <row r="1096" spans="1:10">
      <c r="C1096" s="5" t="s">
        <v>491</v>
      </c>
    </row>
    <row r="1097" spans="1:10">
      <c r="C1097" s="5" t="s">
        <v>492</v>
      </c>
    </row>
    <row r="1098" spans="1:10">
      <c r="C1098" s="5" t="s">
        <v>99</v>
      </c>
    </row>
    <row r="1099" spans="1:10">
      <c r="C1099" s="5" t="s">
        <v>493</v>
      </c>
    </row>
    <row r="1100" spans="1:10" ht="26.25">
      <c r="A1100" s="5">
        <v>51</v>
      </c>
      <c r="B1100" s="16" t="s">
        <v>495</v>
      </c>
      <c r="C1100" s="5" t="s">
        <v>494</v>
      </c>
      <c r="D1100" s="7">
        <f>ROUND( 1,2 )</f>
        <v>1</v>
      </c>
      <c r="E1100" s="5" t="s">
        <v>32</v>
      </c>
      <c r="F1100" s="6" t="s">
        <v>23</v>
      </c>
      <c r="G1100" s="8">
        <v>0</v>
      </c>
      <c r="H1100" s="7">
        <f>ROUND( D$1100*G1100,0 )</f>
        <v>0</v>
      </c>
    </row>
    <row r="1101" spans="1:10">
      <c r="F1101" s="6" t="s">
        <v>24</v>
      </c>
      <c r="G1101" s="8">
        <v>0</v>
      </c>
      <c r="I1101" s="7">
        <f>ROUND( D$1100*G1101,0 )</f>
        <v>0</v>
      </c>
    </row>
    <row r="1102" spans="1:10">
      <c r="F1102" s="6" t="s">
        <v>25</v>
      </c>
      <c r="G1102" s="8">
        <v>0</v>
      </c>
      <c r="J1102" s="7">
        <f>ROUND( D$1100*G1102,2 )</f>
        <v>0</v>
      </c>
    </row>
    <row r="1105" spans="1:10">
      <c r="C1105" s="5" t="s">
        <v>456</v>
      </c>
    </row>
    <row r="1106" spans="1:10">
      <c r="C1106" s="5" t="s">
        <v>451</v>
      </c>
    </row>
    <row r="1107" spans="1:10">
      <c r="C1107" s="5" t="s">
        <v>99</v>
      </c>
    </row>
    <row r="1108" spans="1:10">
      <c r="C1108" s="5" t="s">
        <v>453</v>
      </c>
    </row>
    <row r="1109" spans="1:10" ht="26.25">
      <c r="A1109" s="5">
        <v>52</v>
      </c>
      <c r="B1109" s="16" t="s">
        <v>458</v>
      </c>
      <c r="C1109" s="5" t="s">
        <v>457</v>
      </c>
      <c r="D1109" s="7">
        <f>ROUND( 2,2 )</f>
        <v>2</v>
      </c>
      <c r="E1109" s="5" t="s">
        <v>32</v>
      </c>
      <c r="F1109" s="6" t="s">
        <v>23</v>
      </c>
      <c r="G1109" s="8">
        <v>0</v>
      </c>
      <c r="H1109" s="7">
        <f>ROUND( D$1109*G1109,0 )</f>
        <v>0</v>
      </c>
    </row>
    <row r="1110" spans="1:10">
      <c r="F1110" s="6" t="s">
        <v>24</v>
      </c>
      <c r="G1110" s="8">
        <v>0</v>
      </c>
      <c r="I1110" s="7">
        <f>ROUND( D$1109*G1110,0 )</f>
        <v>0</v>
      </c>
    </row>
    <row r="1111" spans="1:10">
      <c r="F1111" s="6" t="s">
        <v>25</v>
      </c>
      <c r="G1111" s="8">
        <v>0</v>
      </c>
      <c r="J1111" s="7">
        <f>ROUND( D$1109*G1111,2 )</f>
        <v>0</v>
      </c>
    </row>
    <row r="1114" spans="1:10">
      <c r="C1114" s="5" t="s">
        <v>496</v>
      </c>
    </row>
    <row r="1115" spans="1:10">
      <c r="C1115" s="5" t="s">
        <v>497</v>
      </c>
    </row>
    <row r="1116" spans="1:10">
      <c r="C1116" s="5" t="s">
        <v>498</v>
      </c>
    </row>
    <row r="1117" spans="1:10" ht="26.25">
      <c r="A1117" s="5">
        <v>53</v>
      </c>
      <c r="B1117" s="16" t="s">
        <v>500</v>
      </c>
      <c r="C1117" s="5" t="s">
        <v>499</v>
      </c>
      <c r="D1117" s="7">
        <f>ROUND( 1,2 )</f>
        <v>1</v>
      </c>
      <c r="E1117" s="5" t="s">
        <v>32</v>
      </c>
      <c r="F1117" s="6" t="s">
        <v>23</v>
      </c>
      <c r="G1117" s="8">
        <v>0</v>
      </c>
      <c r="H1117" s="7">
        <f>ROUND( D$1117*G1117,0 )</f>
        <v>0</v>
      </c>
    </row>
    <row r="1118" spans="1:10">
      <c r="F1118" s="6" t="s">
        <v>24</v>
      </c>
      <c r="G1118" s="8">
        <v>0</v>
      </c>
      <c r="I1118" s="7">
        <f>ROUND( D$1117*G1118,0 )</f>
        <v>0</v>
      </c>
    </row>
    <row r="1119" spans="1:10">
      <c r="F1119" s="6" t="s">
        <v>25</v>
      </c>
      <c r="G1119" s="8">
        <v>0</v>
      </c>
      <c r="J1119" s="7">
        <f>ROUND( D$1117*G1119,2 )</f>
        <v>0</v>
      </c>
    </row>
    <row r="1122" spans="1:10">
      <c r="C1122" s="5" t="s">
        <v>501</v>
      </c>
    </row>
    <row r="1123" spans="1:10">
      <c r="C1123" s="5" t="s">
        <v>99</v>
      </c>
    </row>
    <row r="1124" spans="1:10">
      <c r="C1124" s="5" t="s">
        <v>502</v>
      </c>
    </row>
    <row r="1125" spans="1:10" ht="26.25">
      <c r="A1125" s="5">
        <v>54</v>
      </c>
      <c r="B1125" s="16" t="s">
        <v>504</v>
      </c>
      <c r="C1125" s="5" t="s">
        <v>503</v>
      </c>
      <c r="D1125" s="7">
        <f>ROUND( 1,2 )</f>
        <v>1</v>
      </c>
      <c r="E1125" s="5" t="s">
        <v>32</v>
      </c>
      <c r="F1125" s="6" t="s">
        <v>23</v>
      </c>
      <c r="G1125" s="8">
        <v>0</v>
      </c>
      <c r="H1125" s="7">
        <f>ROUND( D$1125*G1125,0 )</f>
        <v>0</v>
      </c>
    </row>
    <row r="1126" spans="1:10">
      <c r="F1126" s="6" t="s">
        <v>24</v>
      </c>
      <c r="G1126" s="8">
        <v>0</v>
      </c>
      <c r="I1126" s="7">
        <f>ROUND( D$1125*G1126,2 )</f>
        <v>0</v>
      </c>
    </row>
    <row r="1127" spans="1:10">
      <c r="F1127" s="6" t="s">
        <v>25</v>
      </c>
      <c r="G1127" s="8">
        <v>0</v>
      </c>
      <c r="J1127" s="7">
        <f>ROUND( D$1125*G1127,2 )</f>
        <v>0</v>
      </c>
    </row>
    <row r="1130" spans="1:10">
      <c r="C1130" s="5" t="s">
        <v>456</v>
      </c>
    </row>
    <row r="1131" spans="1:10">
      <c r="C1131" s="5" t="s">
        <v>451</v>
      </c>
    </row>
    <row r="1132" spans="1:10">
      <c r="C1132" s="5" t="s">
        <v>99</v>
      </c>
    </row>
    <row r="1133" spans="1:10">
      <c r="C1133" s="5" t="s">
        <v>453</v>
      </c>
    </row>
    <row r="1134" spans="1:10" ht="26.25">
      <c r="A1134" s="5">
        <v>55</v>
      </c>
      <c r="B1134" s="16" t="s">
        <v>458</v>
      </c>
      <c r="C1134" s="5" t="s">
        <v>457</v>
      </c>
      <c r="D1134" s="7">
        <f>ROUND( 1,2 )</f>
        <v>1</v>
      </c>
      <c r="E1134" s="5" t="s">
        <v>32</v>
      </c>
      <c r="F1134" s="6" t="s">
        <v>23</v>
      </c>
      <c r="G1134" s="8">
        <v>0</v>
      </c>
      <c r="H1134" s="7">
        <f>ROUND( D$1134*G1134,0 )</f>
        <v>0</v>
      </c>
    </row>
    <row r="1135" spans="1:10">
      <c r="F1135" s="6" t="s">
        <v>24</v>
      </c>
      <c r="G1135" s="8">
        <v>0</v>
      </c>
      <c r="I1135" s="7">
        <f>ROUND( D$1134*G1135,0 )</f>
        <v>0</v>
      </c>
    </row>
    <row r="1136" spans="1:10">
      <c r="F1136" s="6" t="s">
        <v>25</v>
      </c>
      <c r="G1136" s="8">
        <v>0</v>
      </c>
      <c r="J1136" s="7">
        <f>ROUND( D$1134*G1136,2 )</f>
        <v>0</v>
      </c>
    </row>
    <row r="1139" spans="1:10">
      <c r="C1139" s="5" t="s">
        <v>193</v>
      </c>
    </row>
    <row r="1140" spans="1:10">
      <c r="C1140" s="5" t="s">
        <v>194</v>
      </c>
    </row>
    <row r="1141" spans="1:10">
      <c r="C1141" s="5" t="s">
        <v>505</v>
      </c>
    </row>
    <row r="1142" spans="1:10">
      <c r="C1142" s="5" t="s">
        <v>506</v>
      </c>
    </row>
    <row r="1143" spans="1:10" ht="26.25">
      <c r="A1143" s="5">
        <v>56</v>
      </c>
      <c r="B1143" s="16" t="s">
        <v>507</v>
      </c>
      <c r="C1143" s="5" t="s">
        <v>180</v>
      </c>
      <c r="D1143" s="7">
        <f>ROUND( 2,2 )</f>
        <v>2</v>
      </c>
      <c r="E1143" s="5" t="s">
        <v>32</v>
      </c>
      <c r="F1143" s="6" t="s">
        <v>23</v>
      </c>
      <c r="G1143" s="8">
        <v>0</v>
      </c>
      <c r="H1143" s="7">
        <f>ROUND( D$1143*G1143,0 )</f>
        <v>0</v>
      </c>
    </row>
    <row r="1144" spans="1:10">
      <c r="F1144" s="6" t="s">
        <v>24</v>
      </c>
      <c r="G1144" s="8">
        <v>0</v>
      </c>
      <c r="I1144" s="7">
        <f>ROUND( D$1143*G1144,0 )</f>
        <v>0</v>
      </c>
    </row>
    <row r="1145" spans="1:10">
      <c r="F1145" s="6" t="s">
        <v>25</v>
      </c>
      <c r="G1145" s="8">
        <v>0</v>
      </c>
      <c r="J1145" s="7">
        <f>ROUND( D$1143*G1145,2 )</f>
        <v>0</v>
      </c>
    </row>
    <row r="1148" spans="1:10">
      <c r="C1148" s="5" t="s">
        <v>193</v>
      </c>
    </row>
    <row r="1149" spans="1:10">
      <c r="C1149" s="5" t="s">
        <v>194</v>
      </c>
    </row>
    <row r="1150" spans="1:10">
      <c r="C1150" s="5" t="s">
        <v>505</v>
      </c>
    </row>
    <row r="1151" spans="1:10">
      <c r="C1151" s="5" t="s">
        <v>508</v>
      </c>
    </row>
    <row r="1152" spans="1:10" ht="26.25">
      <c r="A1152" s="5">
        <v>57</v>
      </c>
      <c r="B1152" s="16" t="s">
        <v>509</v>
      </c>
      <c r="C1152" s="5" t="s">
        <v>182</v>
      </c>
      <c r="D1152" s="7">
        <f>ROUND( 6,2 )</f>
        <v>6</v>
      </c>
      <c r="E1152" s="5" t="s">
        <v>32</v>
      </c>
      <c r="F1152" s="6" t="s">
        <v>23</v>
      </c>
      <c r="G1152" s="8">
        <v>0</v>
      </c>
      <c r="H1152" s="7">
        <f>ROUND( D$1152*G1152,0 )</f>
        <v>0</v>
      </c>
    </row>
    <row r="1153" spans="1:10">
      <c r="F1153" s="6" t="s">
        <v>24</v>
      </c>
      <c r="G1153" s="8">
        <v>0</v>
      </c>
      <c r="I1153" s="7">
        <f>ROUND( D$1152*G1153,0 )</f>
        <v>0</v>
      </c>
    </row>
    <row r="1154" spans="1:10">
      <c r="F1154" s="6" t="s">
        <v>25</v>
      </c>
      <c r="G1154" s="8">
        <v>0</v>
      </c>
      <c r="J1154" s="7">
        <f>ROUND( D$1152*G1154,2 )</f>
        <v>0</v>
      </c>
    </row>
    <row r="1157" spans="1:10">
      <c r="C1157" s="5" t="s">
        <v>510</v>
      </c>
    </row>
    <row r="1158" spans="1:10">
      <c r="C1158" s="5" t="s">
        <v>99</v>
      </c>
    </row>
    <row r="1159" spans="1:10">
      <c r="C1159" s="5" t="s">
        <v>511</v>
      </c>
    </row>
    <row r="1160" spans="1:10" ht="26.25">
      <c r="A1160" s="5">
        <v>58</v>
      </c>
      <c r="B1160" s="16" t="s">
        <v>512</v>
      </c>
      <c r="C1160" s="5" t="s">
        <v>178</v>
      </c>
      <c r="D1160" s="7">
        <f>ROUND( 2,2 )</f>
        <v>2</v>
      </c>
      <c r="E1160" s="5" t="s">
        <v>32</v>
      </c>
      <c r="F1160" s="6" t="s">
        <v>23</v>
      </c>
      <c r="G1160" s="8">
        <v>0</v>
      </c>
      <c r="H1160" s="7">
        <f>ROUND( D$1160*G1160,0 )</f>
        <v>0</v>
      </c>
    </row>
    <row r="1161" spans="1:10">
      <c r="F1161" s="6" t="s">
        <v>24</v>
      </c>
      <c r="G1161" s="8">
        <v>0</v>
      </c>
      <c r="I1161" s="7">
        <f>ROUND( D$1160*G1161,0 )</f>
        <v>0</v>
      </c>
    </row>
    <row r="1162" spans="1:10">
      <c r="F1162" s="6" t="s">
        <v>25</v>
      </c>
      <c r="G1162" s="8">
        <v>0</v>
      </c>
      <c r="J1162" s="7">
        <f>ROUND( D$1160*G1162,2 )</f>
        <v>0</v>
      </c>
    </row>
    <row r="1165" spans="1:10">
      <c r="C1165" s="5" t="s">
        <v>513</v>
      </c>
    </row>
    <row r="1166" spans="1:10">
      <c r="C1166" s="5" t="s">
        <v>488</v>
      </c>
    </row>
    <row r="1167" spans="1:10" ht="26.25">
      <c r="A1167" s="5">
        <v>59</v>
      </c>
      <c r="B1167" s="16" t="s">
        <v>515</v>
      </c>
      <c r="C1167" s="5" t="s">
        <v>514</v>
      </c>
      <c r="D1167" s="7">
        <f>ROUND( 2,2 )</f>
        <v>2</v>
      </c>
      <c r="E1167" s="5" t="s">
        <v>32</v>
      </c>
      <c r="F1167" s="6" t="s">
        <v>23</v>
      </c>
      <c r="G1167" s="8">
        <v>0</v>
      </c>
      <c r="H1167" s="7">
        <f>ROUND( D$1167*G1167,0 )</f>
        <v>0</v>
      </c>
    </row>
    <row r="1168" spans="1:10">
      <c r="F1168" s="6" t="s">
        <v>24</v>
      </c>
      <c r="G1168" s="8">
        <v>0</v>
      </c>
      <c r="I1168" s="7">
        <f>ROUND( D$1167*G1168,0 )</f>
        <v>0</v>
      </c>
    </row>
    <row r="1169" spans="1:10">
      <c r="F1169" s="6" t="s">
        <v>25</v>
      </c>
      <c r="G1169" s="8">
        <v>0</v>
      </c>
      <c r="J1169" s="7">
        <f>ROUND( D$1167*G1169,2 )</f>
        <v>0</v>
      </c>
    </row>
    <row r="1172" spans="1:10">
      <c r="C1172" s="5" t="s">
        <v>516</v>
      </c>
    </row>
    <row r="1173" spans="1:10" ht="26.25">
      <c r="A1173" s="5">
        <v>60</v>
      </c>
      <c r="B1173" s="16" t="s">
        <v>518</v>
      </c>
      <c r="C1173" s="5" t="s">
        <v>517</v>
      </c>
      <c r="D1173" s="7">
        <f>ROUND( 1,2 )</f>
        <v>1</v>
      </c>
      <c r="E1173" s="5" t="s">
        <v>32</v>
      </c>
      <c r="F1173" s="6" t="s">
        <v>23</v>
      </c>
      <c r="G1173" s="8">
        <v>0</v>
      </c>
      <c r="H1173" s="7">
        <f>ROUND( D$1173*G1173,0 )</f>
        <v>0</v>
      </c>
    </row>
    <row r="1174" spans="1:10">
      <c r="F1174" s="6" t="s">
        <v>24</v>
      </c>
      <c r="G1174" s="8">
        <v>0</v>
      </c>
      <c r="I1174" s="7">
        <f>ROUND( D$1173*G1174,0 )</f>
        <v>0</v>
      </c>
    </row>
    <row r="1175" spans="1:10">
      <c r="F1175" s="6" t="s">
        <v>25</v>
      </c>
      <c r="G1175" s="8">
        <v>0</v>
      </c>
      <c r="J1175" s="7">
        <f>ROUND( D$1173*G1175,2 )</f>
        <v>0</v>
      </c>
    </row>
    <row r="1178" spans="1:10">
      <c r="C1178" s="5" t="s">
        <v>516</v>
      </c>
    </row>
    <row r="1179" spans="1:10" ht="26.25">
      <c r="A1179" s="5">
        <v>61</v>
      </c>
      <c r="B1179" s="16" t="s">
        <v>520</v>
      </c>
      <c r="C1179" s="5" t="s">
        <v>519</v>
      </c>
      <c r="D1179" s="7">
        <f>ROUND( 2,2 )</f>
        <v>2</v>
      </c>
      <c r="E1179" s="5" t="s">
        <v>32</v>
      </c>
      <c r="F1179" s="6" t="s">
        <v>23</v>
      </c>
      <c r="G1179" s="8">
        <v>0</v>
      </c>
      <c r="H1179" s="7">
        <f>ROUND( D$1179*G1179,0 )</f>
        <v>0</v>
      </c>
    </row>
    <row r="1180" spans="1:10">
      <c r="F1180" s="6" t="s">
        <v>24</v>
      </c>
      <c r="G1180" s="8">
        <v>0</v>
      </c>
      <c r="I1180" s="7">
        <f>ROUND( D$1179*G1180,0 )</f>
        <v>0</v>
      </c>
    </row>
    <row r="1181" spans="1:10">
      <c r="F1181" s="6" t="s">
        <v>25</v>
      </c>
      <c r="G1181" s="8">
        <v>0</v>
      </c>
      <c r="J1181" s="7">
        <f>ROUND( D$1179*G1181,2 )</f>
        <v>0</v>
      </c>
    </row>
    <row r="1184" spans="1:10">
      <c r="C1184" s="5" t="s">
        <v>521</v>
      </c>
    </row>
    <row r="1185" spans="1:10">
      <c r="C1185" s="5" t="s">
        <v>522</v>
      </c>
    </row>
    <row r="1186" spans="1:10" ht="26.25">
      <c r="A1186" s="5">
        <v>62</v>
      </c>
      <c r="B1186" s="16" t="s">
        <v>524</v>
      </c>
      <c r="C1186" s="5" t="s">
        <v>523</v>
      </c>
      <c r="D1186" s="7">
        <f>ROUND( 1,2 )</f>
        <v>1</v>
      </c>
      <c r="E1186" s="5" t="s">
        <v>32</v>
      </c>
      <c r="F1186" s="6" t="s">
        <v>23</v>
      </c>
      <c r="G1186" s="8">
        <v>0</v>
      </c>
      <c r="H1186" s="7">
        <f>ROUND( D$1186*G1186,0 )</f>
        <v>0</v>
      </c>
    </row>
    <row r="1187" spans="1:10">
      <c r="F1187" s="6" t="s">
        <v>24</v>
      </c>
      <c r="G1187" s="8">
        <v>0</v>
      </c>
      <c r="I1187" s="7">
        <f>ROUND( D$1186*G1187,0 )</f>
        <v>0</v>
      </c>
    </row>
    <row r="1188" spans="1:10">
      <c r="F1188" s="6" t="s">
        <v>25</v>
      </c>
      <c r="G1188" s="8">
        <v>0</v>
      </c>
      <c r="J1188" s="7">
        <f>ROUND( D$1186*G1188,2 )</f>
        <v>0</v>
      </c>
    </row>
    <row r="1191" spans="1:10">
      <c r="C1191" s="5" t="s">
        <v>525</v>
      </c>
    </row>
    <row r="1192" spans="1:10">
      <c r="C1192" s="5" t="s">
        <v>526</v>
      </c>
    </row>
    <row r="1193" spans="1:10">
      <c r="C1193" s="5" t="s">
        <v>527</v>
      </c>
    </row>
    <row r="1194" spans="1:10" ht="26.25">
      <c r="A1194" s="5">
        <v>63</v>
      </c>
      <c r="B1194" s="16" t="s">
        <v>529</v>
      </c>
      <c r="C1194" s="5" t="s">
        <v>528</v>
      </c>
      <c r="D1194" s="7">
        <f>ROUND( 2,2 )</f>
        <v>2</v>
      </c>
      <c r="E1194" s="5" t="s">
        <v>32</v>
      </c>
      <c r="F1194" s="6" t="s">
        <v>23</v>
      </c>
      <c r="G1194" s="8">
        <v>0</v>
      </c>
      <c r="H1194" s="7">
        <f>ROUND( D$1194*G1194,0 )</f>
        <v>0</v>
      </c>
    </row>
    <row r="1195" spans="1:10">
      <c r="F1195" s="6" t="s">
        <v>24</v>
      </c>
      <c r="G1195" s="8">
        <v>0</v>
      </c>
      <c r="I1195" s="7">
        <f>ROUND( D$1194*G1195,0 )</f>
        <v>0</v>
      </c>
    </row>
    <row r="1196" spans="1:10">
      <c r="F1196" s="6" t="s">
        <v>25</v>
      </c>
      <c r="G1196" s="8">
        <v>0</v>
      </c>
      <c r="J1196" s="7">
        <f>ROUND( D$1194*G1196,2 )</f>
        <v>0</v>
      </c>
    </row>
    <row r="1199" spans="1:10">
      <c r="C1199" s="5" t="s">
        <v>530</v>
      </c>
    </row>
    <row r="1200" spans="1:10">
      <c r="C1200" s="5" t="s">
        <v>488</v>
      </c>
    </row>
    <row r="1201" spans="1:10" ht="26.25">
      <c r="A1201" s="5">
        <v>64</v>
      </c>
      <c r="B1201" s="16" t="s">
        <v>532</v>
      </c>
      <c r="C1201" s="5" t="s">
        <v>531</v>
      </c>
      <c r="D1201" s="7">
        <f>ROUND( 2,2 )</f>
        <v>2</v>
      </c>
      <c r="E1201" s="5" t="s">
        <v>32</v>
      </c>
      <c r="F1201" s="6" t="s">
        <v>23</v>
      </c>
      <c r="G1201" s="8">
        <v>0</v>
      </c>
      <c r="H1201" s="7">
        <f>ROUND( D$1201*G1201,0 )</f>
        <v>0</v>
      </c>
    </row>
    <row r="1202" spans="1:10">
      <c r="F1202" s="6" t="s">
        <v>24</v>
      </c>
      <c r="G1202" s="8">
        <v>0</v>
      </c>
      <c r="I1202" s="7">
        <f>ROUND( D$1201*G1202,0 )</f>
        <v>0</v>
      </c>
    </row>
    <row r="1203" spans="1:10">
      <c r="F1203" s="6" t="s">
        <v>25</v>
      </c>
      <c r="G1203" s="8">
        <v>0</v>
      </c>
      <c r="J1203" s="7">
        <f>ROUND( D$1201*G1203,2 )</f>
        <v>0</v>
      </c>
    </row>
    <row r="1206" spans="1:10">
      <c r="C1206" s="5" t="s">
        <v>533</v>
      </c>
    </row>
    <row r="1207" spans="1:10">
      <c r="C1207" s="5" t="s">
        <v>534</v>
      </c>
    </row>
    <row r="1208" spans="1:10">
      <c r="C1208" s="5" t="s">
        <v>535</v>
      </c>
    </row>
    <row r="1209" spans="1:10">
      <c r="C1209" s="5" t="s">
        <v>536</v>
      </c>
    </row>
    <row r="1210" spans="1:10">
      <c r="C1210" s="5" t="s">
        <v>537</v>
      </c>
    </row>
    <row r="1211" spans="1:10">
      <c r="C1211" s="5" t="s">
        <v>538</v>
      </c>
    </row>
    <row r="1212" spans="1:10">
      <c r="C1212" s="5" t="s">
        <v>539</v>
      </c>
    </row>
    <row r="1213" spans="1:10" ht="26.25">
      <c r="A1213" s="5">
        <v>65</v>
      </c>
      <c r="B1213" s="16" t="s">
        <v>541</v>
      </c>
      <c r="C1213" s="5" t="s">
        <v>540</v>
      </c>
      <c r="D1213" s="7">
        <f>ROUND( 1,2 )</f>
        <v>1</v>
      </c>
      <c r="E1213" s="5" t="s">
        <v>32</v>
      </c>
      <c r="F1213" s="6" t="s">
        <v>23</v>
      </c>
      <c r="G1213" s="8">
        <v>0</v>
      </c>
      <c r="H1213" s="7">
        <f>ROUND( D$1213*G1213,0 )</f>
        <v>0</v>
      </c>
    </row>
    <row r="1214" spans="1:10">
      <c r="F1214" s="6" t="s">
        <v>24</v>
      </c>
      <c r="G1214" s="8">
        <v>0</v>
      </c>
      <c r="I1214" s="7">
        <f>ROUND( D$1213*G1214,0 )</f>
        <v>0</v>
      </c>
    </row>
    <row r="1215" spans="1:10">
      <c r="F1215" s="6" t="s">
        <v>25</v>
      </c>
      <c r="G1215" s="8">
        <v>0</v>
      </c>
      <c r="J1215" s="7">
        <f>ROUND( D$1213*G1215,2 )</f>
        <v>0</v>
      </c>
    </row>
    <row r="1218" spans="1:10">
      <c r="C1218" s="5" t="s">
        <v>542</v>
      </c>
    </row>
    <row r="1219" spans="1:10">
      <c r="C1219" s="5" t="s">
        <v>543</v>
      </c>
    </row>
    <row r="1220" spans="1:10">
      <c r="C1220" s="5" t="s">
        <v>544</v>
      </c>
    </row>
    <row r="1221" spans="1:10">
      <c r="C1221" s="5" t="s">
        <v>545</v>
      </c>
    </row>
    <row r="1222" spans="1:10">
      <c r="C1222" s="5" t="s">
        <v>546</v>
      </c>
    </row>
    <row r="1223" spans="1:10">
      <c r="C1223" s="5" t="s">
        <v>547</v>
      </c>
    </row>
    <row r="1224" spans="1:10">
      <c r="C1224" s="5" t="s">
        <v>548</v>
      </c>
    </row>
    <row r="1225" spans="1:10">
      <c r="C1225" s="5" t="s">
        <v>99</v>
      </c>
    </row>
    <row r="1226" spans="1:10">
      <c r="C1226" s="5" t="s">
        <v>549</v>
      </c>
    </row>
    <row r="1227" spans="1:10" ht="26.25">
      <c r="A1227" s="5">
        <v>66</v>
      </c>
      <c r="B1227" s="16" t="s">
        <v>551</v>
      </c>
      <c r="C1227" s="5" t="s">
        <v>550</v>
      </c>
      <c r="D1227" s="7">
        <f>ROUND( 2,2 )</f>
        <v>2</v>
      </c>
      <c r="E1227" s="5" t="s">
        <v>32</v>
      </c>
      <c r="F1227" s="6" t="s">
        <v>23</v>
      </c>
      <c r="G1227" s="8">
        <v>0</v>
      </c>
      <c r="H1227" s="7">
        <f>ROUND( D$1227*G1227,0 )</f>
        <v>0</v>
      </c>
    </row>
    <row r="1228" spans="1:10">
      <c r="F1228" s="6" t="s">
        <v>24</v>
      </c>
      <c r="G1228" s="8">
        <v>0</v>
      </c>
      <c r="I1228" s="7">
        <f>ROUND( D$1227*G1228,0 )</f>
        <v>0</v>
      </c>
    </row>
    <row r="1229" spans="1:10">
      <c r="F1229" s="6" t="s">
        <v>25</v>
      </c>
      <c r="G1229" s="8">
        <v>0</v>
      </c>
      <c r="J1229" s="7">
        <f>ROUND( D$1227*G1229,2 )</f>
        <v>0</v>
      </c>
    </row>
    <row r="1232" spans="1:10">
      <c r="C1232" s="5" t="s">
        <v>552</v>
      </c>
    </row>
    <row r="1233" spans="1:10">
      <c r="C1233" s="5" t="s">
        <v>553</v>
      </c>
    </row>
    <row r="1234" spans="1:10">
      <c r="C1234" s="5" t="s">
        <v>554</v>
      </c>
    </row>
    <row r="1235" spans="1:10">
      <c r="C1235" s="5" t="s">
        <v>99</v>
      </c>
    </row>
    <row r="1236" spans="1:10">
      <c r="C1236" s="5" t="s">
        <v>555</v>
      </c>
    </row>
    <row r="1237" spans="1:10" ht="26.25">
      <c r="A1237" s="5">
        <v>67</v>
      </c>
      <c r="B1237" s="16" t="s">
        <v>557</v>
      </c>
      <c r="C1237" s="5" t="s">
        <v>556</v>
      </c>
      <c r="D1237" s="7">
        <f>ROUND( 2,2 )</f>
        <v>2</v>
      </c>
      <c r="E1237" s="5" t="s">
        <v>32</v>
      </c>
      <c r="F1237" s="6" t="s">
        <v>23</v>
      </c>
      <c r="G1237" s="8">
        <v>0</v>
      </c>
      <c r="H1237" s="7">
        <f>ROUND( D$1237*G1237,0 )</f>
        <v>0</v>
      </c>
    </row>
    <row r="1238" spans="1:10">
      <c r="F1238" s="6" t="s">
        <v>24</v>
      </c>
      <c r="G1238" s="8">
        <v>0</v>
      </c>
      <c r="I1238" s="7">
        <f>ROUND( D$1237*G1238,0 )</f>
        <v>0</v>
      </c>
    </row>
    <row r="1239" spans="1:10">
      <c r="F1239" s="6" t="s">
        <v>25</v>
      </c>
      <c r="G1239" s="8">
        <v>0</v>
      </c>
      <c r="J1239" s="7">
        <f>ROUND( D$1237*G1239,2 )</f>
        <v>0</v>
      </c>
    </row>
    <row r="1242" spans="1:10">
      <c r="C1242" s="5" t="s">
        <v>558</v>
      </c>
    </row>
    <row r="1243" spans="1:10">
      <c r="C1243" s="5" t="s">
        <v>559</v>
      </c>
    </row>
    <row r="1244" spans="1:10">
      <c r="C1244" s="5" t="s">
        <v>560</v>
      </c>
    </row>
    <row r="1245" spans="1:10">
      <c r="C1245" s="5" t="s">
        <v>99</v>
      </c>
    </row>
    <row r="1246" spans="1:10">
      <c r="C1246" s="5" t="s">
        <v>561</v>
      </c>
    </row>
    <row r="1247" spans="1:10">
      <c r="C1247" s="5" t="s">
        <v>562</v>
      </c>
    </row>
    <row r="1248" spans="1:10" ht="26.25">
      <c r="A1248" s="5">
        <v>68</v>
      </c>
      <c r="B1248" s="16" t="s">
        <v>564</v>
      </c>
      <c r="C1248" s="5" t="s">
        <v>563</v>
      </c>
      <c r="D1248" s="7">
        <f>ROUND( 2,2 )</f>
        <v>2</v>
      </c>
      <c r="E1248" s="5" t="s">
        <v>32</v>
      </c>
      <c r="F1248" s="6" t="s">
        <v>23</v>
      </c>
      <c r="G1248" s="8">
        <v>0</v>
      </c>
      <c r="H1248" s="7">
        <f>ROUND( D$1248*G1248,0 )</f>
        <v>0</v>
      </c>
    </row>
    <row r="1249" spans="1:10">
      <c r="F1249" s="6" t="s">
        <v>24</v>
      </c>
      <c r="G1249" s="8">
        <v>0</v>
      </c>
      <c r="I1249" s="7">
        <f>ROUND( D$1248*G1249,0 )</f>
        <v>0</v>
      </c>
    </row>
    <row r="1250" spans="1:10">
      <c r="F1250" s="6" t="s">
        <v>25</v>
      </c>
      <c r="G1250" s="8">
        <v>0</v>
      </c>
      <c r="J1250" s="7">
        <f>ROUND( D$1248*G1250,2 )</f>
        <v>0</v>
      </c>
    </row>
    <row r="1253" spans="1:10">
      <c r="C1253" s="5" t="s">
        <v>565</v>
      </c>
    </row>
    <row r="1254" spans="1:10">
      <c r="C1254" s="5" t="s">
        <v>566</v>
      </c>
    </row>
    <row r="1255" spans="1:10">
      <c r="C1255" s="5" t="s">
        <v>567</v>
      </c>
    </row>
    <row r="1256" spans="1:10" ht="26.25">
      <c r="A1256" s="5">
        <v>69</v>
      </c>
      <c r="B1256" s="16" t="s">
        <v>569</v>
      </c>
      <c r="C1256" s="5" t="s">
        <v>568</v>
      </c>
      <c r="D1256" s="7">
        <f>ROUND( 1,2 )</f>
        <v>1</v>
      </c>
      <c r="E1256" s="5" t="s">
        <v>32</v>
      </c>
      <c r="F1256" s="6" t="s">
        <v>23</v>
      </c>
      <c r="G1256" s="8">
        <v>0</v>
      </c>
      <c r="H1256" s="7">
        <f>ROUND( D$1256*G1256,0 )</f>
        <v>0</v>
      </c>
    </row>
    <row r="1257" spans="1:10">
      <c r="F1257" s="6" t="s">
        <v>24</v>
      </c>
      <c r="G1257" s="8">
        <v>0</v>
      </c>
      <c r="I1257" s="7">
        <f>ROUND( D$1256*G1257,0 )</f>
        <v>0</v>
      </c>
    </row>
    <row r="1258" spans="1:10">
      <c r="F1258" s="6" t="s">
        <v>25</v>
      </c>
      <c r="G1258" s="8">
        <v>0</v>
      </c>
      <c r="J1258" s="7">
        <f>ROUND( D$1256*G1258,2 )</f>
        <v>0</v>
      </c>
    </row>
    <row r="1261" spans="1:10">
      <c r="C1261" s="5" t="s">
        <v>570</v>
      </c>
    </row>
    <row r="1262" spans="1:10">
      <c r="C1262" s="5" t="s">
        <v>571</v>
      </c>
    </row>
    <row r="1263" spans="1:10">
      <c r="C1263" s="5" t="s">
        <v>411</v>
      </c>
    </row>
    <row r="1264" spans="1:10">
      <c r="C1264" s="5" t="s">
        <v>572</v>
      </c>
    </row>
    <row r="1265" spans="1:10" ht="26.25">
      <c r="A1265" s="5">
        <v>70</v>
      </c>
      <c r="B1265" s="16" t="s">
        <v>574</v>
      </c>
      <c r="C1265" s="5" t="s">
        <v>573</v>
      </c>
      <c r="D1265" s="7">
        <f>ROUND( 43,2 )</f>
        <v>43</v>
      </c>
      <c r="E1265" s="5" t="s">
        <v>32</v>
      </c>
      <c r="F1265" s="6" t="s">
        <v>23</v>
      </c>
      <c r="G1265" s="8">
        <v>0</v>
      </c>
      <c r="H1265" s="7">
        <f>ROUND( D$1265*G1265,0 )</f>
        <v>0</v>
      </c>
    </row>
    <row r="1266" spans="1:10">
      <c r="F1266" s="6" t="s">
        <v>24</v>
      </c>
      <c r="G1266" s="8">
        <v>0</v>
      </c>
      <c r="I1266" s="7">
        <f>ROUND( D$1265*G1266,0 )</f>
        <v>0</v>
      </c>
    </row>
    <row r="1267" spans="1:10">
      <c r="F1267" s="6" t="s">
        <v>25</v>
      </c>
      <c r="G1267" s="8">
        <v>0</v>
      </c>
      <c r="J1267" s="7">
        <f>ROUND( D$1265*G1267,2 )</f>
        <v>0</v>
      </c>
    </row>
    <row r="1270" spans="1:10">
      <c r="C1270" s="5" t="s">
        <v>570</v>
      </c>
    </row>
    <row r="1271" spans="1:10">
      <c r="C1271" s="5" t="s">
        <v>571</v>
      </c>
    </row>
    <row r="1272" spans="1:10">
      <c r="C1272" s="5" t="s">
        <v>411</v>
      </c>
    </row>
    <row r="1273" spans="1:10">
      <c r="C1273" s="5" t="s">
        <v>575</v>
      </c>
    </row>
    <row r="1274" spans="1:10" ht="26.25">
      <c r="A1274" s="5">
        <v>71</v>
      </c>
      <c r="B1274" s="16" t="s">
        <v>577</v>
      </c>
      <c r="C1274" s="5" t="s">
        <v>576</v>
      </c>
      <c r="D1274" s="7">
        <f>ROUND( 35,2 )</f>
        <v>35</v>
      </c>
      <c r="E1274" s="5" t="s">
        <v>32</v>
      </c>
      <c r="F1274" s="6" t="s">
        <v>23</v>
      </c>
      <c r="G1274" s="8">
        <v>0</v>
      </c>
      <c r="H1274" s="7">
        <f>ROUND( D$1274*G1274,0 )</f>
        <v>0</v>
      </c>
    </row>
    <row r="1275" spans="1:10">
      <c r="F1275" s="6" t="s">
        <v>24</v>
      </c>
      <c r="G1275" s="8">
        <v>0</v>
      </c>
      <c r="I1275" s="7">
        <f>ROUND( D$1274*G1275,0 )</f>
        <v>0</v>
      </c>
    </row>
    <row r="1276" spans="1:10">
      <c r="F1276" s="6" t="s">
        <v>25</v>
      </c>
      <c r="G1276" s="8">
        <v>0</v>
      </c>
      <c r="J1276" s="7">
        <f>ROUND( D$1274*G1276,2 )</f>
        <v>0</v>
      </c>
    </row>
    <row r="1279" spans="1:10">
      <c r="C1279" s="5" t="s">
        <v>578</v>
      </c>
    </row>
    <row r="1280" spans="1:10">
      <c r="C1280" s="5" t="s">
        <v>571</v>
      </c>
    </row>
    <row r="1281" spans="1:10">
      <c r="C1281" s="5" t="s">
        <v>579</v>
      </c>
    </row>
    <row r="1282" spans="1:10" ht="26.25">
      <c r="A1282" s="5">
        <v>72</v>
      </c>
      <c r="B1282" s="16" t="s">
        <v>581</v>
      </c>
      <c r="C1282" s="5" t="s">
        <v>580</v>
      </c>
      <c r="D1282" s="7">
        <f>ROUND( 42,2 )</f>
        <v>42</v>
      </c>
      <c r="E1282" s="5" t="s">
        <v>32</v>
      </c>
      <c r="F1282" s="6" t="s">
        <v>23</v>
      </c>
      <c r="G1282" s="8">
        <v>0</v>
      </c>
      <c r="H1282" s="7">
        <f>ROUND( D$1282*G1282,0 )</f>
        <v>0</v>
      </c>
    </row>
    <row r="1283" spans="1:10">
      <c r="F1283" s="6" t="s">
        <v>24</v>
      </c>
      <c r="G1283" s="8">
        <v>0</v>
      </c>
      <c r="I1283" s="7">
        <f>ROUND( D$1282*G1283,0 )</f>
        <v>0</v>
      </c>
    </row>
    <row r="1284" spans="1:10">
      <c r="F1284" s="6" t="s">
        <v>25</v>
      </c>
      <c r="G1284" s="8">
        <v>0</v>
      </c>
      <c r="J1284" s="7">
        <f>ROUND( D$1282*G1284,2 )</f>
        <v>0</v>
      </c>
    </row>
    <row r="1287" spans="1:10">
      <c r="C1287" s="5" t="s">
        <v>582</v>
      </c>
    </row>
    <row r="1288" spans="1:10">
      <c r="C1288" s="5" t="s">
        <v>583</v>
      </c>
    </row>
    <row r="1289" spans="1:10" ht="26.25">
      <c r="A1289" s="5">
        <v>73</v>
      </c>
      <c r="B1289" s="16" t="s">
        <v>585</v>
      </c>
      <c r="C1289" s="5" t="s">
        <v>584</v>
      </c>
      <c r="D1289" s="7">
        <f>ROUND( 42,2 )</f>
        <v>42</v>
      </c>
      <c r="E1289" s="5" t="s">
        <v>32</v>
      </c>
      <c r="F1289" s="6" t="s">
        <v>23</v>
      </c>
      <c r="G1289" s="8">
        <v>0</v>
      </c>
      <c r="H1289" s="7">
        <f>ROUND( D$1289*G1289,0 )</f>
        <v>0</v>
      </c>
    </row>
    <row r="1290" spans="1:10">
      <c r="F1290" s="6" t="s">
        <v>24</v>
      </c>
      <c r="G1290" s="8">
        <v>0</v>
      </c>
      <c r="I1290" s="7">
        <f>ROUND( D$1289*G1290,2 )</f>
        <v>0</v>
      </c>
    </row>
    <row r="1291" spans="1:10">
      <c r="F1291" s="6" t="s">
        <v>25</v>
      </c>
      <c r="G1291" s="8">
        <v>0</v>
      </c>
      <c r="J1291" s="7">
        <f>ROUND( D$1289*G1291,2 )</f>
        <v>0</v>
      </c>
    </row>
    <row r="1294" spans="1:10">
      <c r="C1294" s="5" t="s">
        <v>586</v>
      </c>
    </row>
    <row r="1295" spans="1:10">
      <c r="C1295" s="5" t="s">
        <v>587</v>
      </c>
    </row>
    <row r="1296" spans="1:10">
      <c r="C1296" s="5" t="s">
        <v>588</v>
      </c>
    </row>
    <row r="1297" spans="1:10">
      <c r="C1297" s="5" t="s">
        <v>589</v>
      </c>
    </row>
    <row r="1298" spans="1:10" ht="26.25">
      <c r="A1298" s="5">
        <v>74</v>
      </c>
      <c r="B1298" s="16" t="s">
        <v>591</v>
      </c>
      <c r="C1298" s="5" t="s">
        <v>590</v>
      </c>
      <c r="D1298" s="7">
        <f>ROUND( 42,2 )</f>
        <v>42</v>
      </c>
      <c r="E1298" s="5" t="s">
        <v>32</v>
      </c>
      <c r="F1298" s="6" t="s">
        <v>23</v>
      </c>
      <c r="G1298" s="8">
        <v>0</v>
      </c>
      <c r="H1298" s="7">
        <f>ROUND( D$1298*G1298,0 )</f>
        <v>0</v>
      </c>
    </row>
    <row r="1299" spans="1:10">
      <c r="F1299" s="6" t="s">
        <v>24</v>
      </c>
      <c r="G1299" s="8">
        <v>0</v>
      </c>
      <c r="I1299" s="7">
        <f>ROUND( D$1298*G1299,0 )</f>
        <v>0</v>
      </c>
    </row>
    <row r="1300" spans="1:10">
      <c r="F1300" s="6" t="s">
        <v>25</v>
      </c>
      <c r="G1300" s="8">
        <v>0</v>
      </c>
      <c r="J1300" s="7">
        <f>ROUND( D$1298*G1300,2 )</f>
        <v>0</v>
      </c>
    </row>
    <row r="1303" spans="1:10">
      <c r="C1303" s="5" t="s">
        <v>592</v>
      </c>
    </row>
    <row r="1304" spans="1:10">
      <c r="C1304" s="5" t="s">
        <v>593</v>
      </c>
    </row>
    <row r="1305" spans="1:10">
      <c r="C1305" s="5" t="s">
        <v>594</v>
      </c>
    </row>
    <row r="1306" spans="1:10">
      <c r="C1306" s="5" t="s">
        <v>595</v>
      </c>
    </row>
    <row r="1307" spans="1:10">
      <c r="C1307" s="5" t="s">
        <v>596</v>
      </c>
    </row>
    <row r="1308" spans="1:10">
      <c r="C1308" s="5" t="s">
        <v>597</v>
      </c>
    </row>
    <row r="1309" spans="1:10" ht="26.25">
      <c r="A1309" s="5">
        <v>75</v>
      </c>
      <c r="B1309" s="16" t="s">
        <v>599</v>
      </c>
      <c r="C1309" s="5" t="s">
        <v>598</v>
      </c>
      <c r="D1309" s="7">
        <f>ROUND( 10,2 )</f>
        <v>10</v>
      </c>
      <c r="E1309" s="5" t="s">
        <v>32</v>
      </c>
      <c r="F1309" s="6" t="s">
        <v>23</v>
      </c>
      <c r="G1309" s="8">
        <v>0</v>
      </c>
      <c r="H1309" s="7">
        <f>ROUND( D$1309*G1309,0 )</f>
        <v>0</v>
      </c>
    </row>
    <row r="1310" spans="1:10">
      <c r="F1310" s="6" t="s">
        <v>24</v>
      </c>
      <c r="G1310" s="8">
        <v>0</v>
      </c>
      <c r="I1310" s="7">
        <f>ROUND( D$1309*G1310,0 )</f>
        <v>0</v>
      </c>
    </row>
    <row r="1311" spans="1:10">
      <c r="F1311" s="6" t="s">
        <v>25</v>
      </c>
      <c r="G1311" s="8">
        <v>0</v>
      </c>
      <c r="J1311" s="7">
        <f>ROUND( D$1309*G1311,2 )</f>
        <v>0</v>
      </c>
    </row>
    <row r="1314" spans="1:10">
      <c r="C1314" s="5" t="s">
        <v>600</v>
      </c>
    </row>
    <row r="1315" spans="1:10">
      <c r="C1315" s="5" t="s">
        <v>593</v>
      </c>
    </row>
    <row r="1316" spans="1:10">
      <c r="C1316" s="5" t="s">
        <v>601</v>
      </c>
    </row>
    <row r="1317" spans="1:10">
      <c r="C1317" s="5" t="s">
        <v>594</v>
      </c>
    </row>
    <row r="1318" spans="1:10">
      <c r="C1318" s="5" t="s">
        <v>602</v>
      </c>
    </row>
    <row r="1319" spans="1:10">
      <c r="C1319" s="5" t="s">
        <v>603</v>
      </c>
    </row>
    <row r="1320" spans="1:10">
      <c r="C1320" s="5" t="s">
        <v>604</v>
      </c>
    </row>
    <row r="1321" spans="1:10" ht="26.25">
      <c r="A1321" s="5">
        <v>76</v>
      </c>
      <c r="B1321" s="16" t="s">
        <v>606</v>
      </c>
      <c r="C1321" s="5" t="s">
        <v>605</v>
      </c>
      <c r="D1321" s="7">
        <f>ROUND( 5,2 )</f>
        <v>5</v>
      </c>
      <c r="E1321" s="5" t="s">
        <v>32</v>
      </c>
      <c r="F1321" s="6" t="s">
        <v>23</v>
      </c>
      <c r="G1321" s="8">
        <v>0</v>
      </c>
      <c r="H1321" s="7">
        <f>ROUND( D$1321*G1321,0 )</f>
        <v>0</v>
      </c>
    </row>
    <row r="1322" spans="1:10">
      <c r="F1322" s="6" t="s">
        <v>24</v>
      </c>
      <c r="G1322" s="8">
        <v>0</v>
      </c>
      <c r="I1322" s="7">
        <f>ROUND( D$1321*G1322,0 )</f>
        <v>0</v>
      </c>
    </row>
    <row r="1323" spans="1:10">
      <c r="F1323" s="6" t="s">
        <v>25</v>
      </c>
      <c r="G1323" s="8">
        <v>0</v>
      </c>
      <c r="J1323" s="7">
        <f>ROUND( D$1321*G1323,2 )</f>
        <v>0</v>
      </c>
    </row>
    <row r="1326" spans="1:10">
      <c r="C1326" s="5" t="s">
        <v>607</v>
      </c>
    </row>
    <row r="1327" spans="1:10">
      <c r="C1327" s="5" t="s">
        <v>593</v>
      </c>
    </row>
    <row r="1328" spans="1:10">
      <c r="C1328" s="5" t="s">
        <v>608</v>
      </c>
    </row>
    <row r="1329" spans="1:10">
      <c r="C1329" s="5" t="s">
        <v>609</v>
      </c>
    </row>
    <row r="1330" spans="1:10">
      <c r="C1330" s="5" t="s">
        <v>610</v>
      </c>
    </row>
    <row r="1331" spans="1:10">
      <c r="C1331" s="5" t="s">
        <v>596</v>
      </c>
    </row>
    <row r="1332" spans="1:10" ht="26.25">
      <c r="A1332" s="5">
        <v>77</v>
      </c>
      <c r="B1332" s="16" t="s">
        <v>612</v>
      </c>
      <c r="C1332" s="5" t="s">
        <v>611</v>
      </c>
      <c r="D1332" s="7">
        <f>ROUND( 10,2 )</f>
        <v>10</v>
      </c>
      <c r="E1332" s="5" t="s">
        <v>32</v>
      </c>
      <c r="F1332" s="6" t="s">
        <v>23</v>
      </c>
      <c r="G1332" s="8">
        <v>0</v>
      </c>
      <c r="H1332" s="7">
        <f>ROUND( D$1332*G1332,0 )</f>
        <v>0</v>
      </c>
    </row>
    <row r="1333" spans="1:10">
      <c r="F1333" s="6" t="s">
        <v>24</v>
      </c>
      <c r="G1333" s="8">
        <v>0</v>
      </c>
      <c r="I1333" s="7">
        <f>ROUND( D$1332*G1333,0 )</f>
        <v>0</v>
      </c>
    </row>
    <row r="1334" spans="1:10">
      <c r="F1334" s="6" t="s">
        <v>25</v>
      </c>
      <c r="G1334" s="8">
        <v>0</v>
      </c>
      <c r="J1334" s="7">
        <f>ROUND( D$1332*G1334,2 )</f>
        <v>0</v>
      </c>
    </row>
    <row r="1337" spans="1:10">
      <c r="C1337" s="5" t="s">
        <v>613</v>
      </c>
    </row>
    <row r="1338" spans="1:10">
      <c r="C1338" s="5" t="s">
        <v>614</v>
      </c>
    </row>
    <row r="1339" spans="1:10">
      <c r="C1339" s="5" t="s">
        <v>615</v>
      </c>
    </row>
    <row r="1340" spans="1:10">
      <c r="C1340" s="5" t="s">
        <v>616</v>
      </c>
    </row>
    <row r="1341" spans="1:10" ht="26.25">
      <c r="A1341" s="5">
        <v>78</v>
      </c>
      <c r="B1341" s="16" t="s">
        <v>618</v>
      </c>
      <c r="C1341" s="5" t="s">
        <v>617</v>
      </c>
      <c r="D1341" s="7">
        <f>ROUND( 42,2 )</f>
        <v>42</v>
      </c>
      <c r="E1341" s="5" t="s">
        <v>32</v>
      </c>
      <c r="F1341" s="6" t="s">
        <v>23</v>
      </c>
      <c r="G1341" s="8">
        <v>0</v>
      </c>
      <c r="H1341" s="7">
        <f>ROUND( D$1341*G1341,0 )</f>
        <v>0</v>
      </c>
    </row>
    <row r="1342" spans="1:10">
      <c r="F1342" s="6" t="s">
        <v>24</v>
      </c>
      <c r="G1342" s="8">
        <v>0</v>
      </c>
      <c r="I1342" s="7">
        <f>ROUND( D$1341*G1342,0 )</f>
        <v>0</v>
      </c>
    </row>
    <row r="1343" spans="1:10">
      <c r="F1343" s="6" t="s">
        <v>25</v>
      </c>
      <c r="G1343" s="8">
        <v>0</v>
      </c>
      <c r="J1343" s="7">
        <f>ROUND( D$1341*G1343,2 )</f>
        <v>0</v>
      </c>
    </row>
    <row r="1346" spans="1:10">
      <c r="C1346" s="5" t="s">
        <v>619</v>
      </c>
    </row>
    <row r="1347" spans="1:10">
      <c r="C1347" s="5" t="s">
        <v>488</v>
      </c>
    </row>
    <row r="1348" spans="1:10" ht="26.25">
      <c r="A1348" s="5">
        <v>79</v>
      </c>
      <c r="B1348" s="16" t="s">
        <v>621</v>
      </c>
      <c r="C1348" s="5" t="s">
        <v>620</v>
      </c>
      <c r="D1348" s="7">
        <f>ROUND( 1,2 )</f>
        <v>1</v>
      </c>
      <c r="E1348" s="5" t="s">
        <v>32</v>
      </c>
      <c r="F1348" s="6" t="s">
        <v>23</v>
      </c>
      <c r="G1348" s="8">
        <v>0</v>
      </c>
      <c r="H1348" s="7">
        <f>ROUND( D$1348*G1348,0 )</f>
        <v>0</v>
      </c>
    </row>
    <row r="1349" spans="1:10">
      <c r="F1349" s="6" t="s">
        <v>24</v>
      </c>
      <c r="G1349" s="8">
        <v>0</v>
      </c>
      <c r="I1349" s="7">
        <f>ROUND( D$1348*G1349,0 )</f>
        <v>0</v>
      </c>
    </row>
    <row r="1350" spans="1:10">
      <c r="F1350" s="6" t="s">
        <v>25</v>
      </c>
      <c r="G1350" s="8">
        <v>0</v>
      </c>
      <c r="J1350" s="7">
        <f>ROUND( D$1348*G1350,2 )</f>
        <v>0</v>
      </c>
    </row>
    <row r="1353" spans="1:10">
      <c r="C1353" s="5" t="s">
        <v>622</v>
      </c>
    </row>
    <row r="1354" spans="1:10">
      <c r="C1354" s="5" t="s">
        <v>99</v>
      </c>
    </row>
    <row r="1355" spans="1:10">
      <c r="C1355" s="5" t="s">
        <v>623</v>
      </c>
    </row>
    <row r="1356" spans="1:10" ht="26.25">
      <c r="A1356" s="5">
        <v>80</v>
      </c>
      <c r="B1356" s="16" t="s">
        <v>625</v>
      </c>
      <c r="C1356" s="5" t="s">
        <v>624</v>
      </c>
      <c r="D1356" s="7">
        <f>ROUND( 1,2 )</f>
        <v>1</v>
      </c>
      <c r="E1356" s="5" t="s">
        <v>32</v>
      </c>
      <c r="F1356" s="6" t="s">
        <v>23</v>
      </c>
      <c r="G1356" s="8">
        <v>0</v>
      </c>
      <c r="H1356" s="7">
        <f>ROUND( D$1356*G1356,0 )</f>
        <v>0</v>
      </c>
    </row>
    <row r="1357" spans="1:10">
      <c r="F1357" s="6" t="s">
        <v>24</v>
      </c>
      <c r="G1357" s="8">
        <v>0</v>
      </c>
      <c r="I1357" s="7">
        <f>ROUND( D$1356*G1357,0 )</f>
        <v>0</v>
      </c>
    </row>
    <row r="1358" spans="1:10">
      <c r="F1358" s="6" t="s">
        <v>25</v>
      </c>
      <c r="G1358" s="8">
        <v>0</v>
      </c>
      <c r="J1358" s="7">
        <f>ROUND( D$1356*G1358,2 )</f>
        <v>0</v>
      </c>
    </row>
    <row r="1361" spans="1:10">
      <c r="C1361" s="5" t="s">
        <v>626</v>
      </c>
    </row>
    <row r="1362" spans="1:10">
      <c r="C1362" s="5" t="s">
        <v>627</v>
      </c>
    </row>
    <row r="1363" spans="1:10">
      <c r="C1363" s="5" t="s">
        <v>628</v>
      </c>
    </row>
    <row r="1364" spans="1:10" ht="26.25">
      <c r="A1364" s="5">
        <v>81</v>
      </c>
      <c r="B1364" s="16" t="s">
        <v>630</v>
      </c>
      <c r="C1364" s="5" t="s">
        <v>629</v>
      </c>
      <c r="D1364" s="7">
        <f>ROUND( 1,2 )</f>
        <v>1</v>
      </c>
      <c r="E1364" s="5" t="s">
        <v>32</v>
      </c>
      <c r="F1364" s="6" t="s">
        <v>23</v>
      </c>
      <c r="G1364" s="8">
        <v>0</v>
      </c>
      <c r="H1364" s="7">
        <f>ROUND( D$1364*G1364,0 )</f>
        <v>0</v>
      </c>
    </row>
    <row r="1365" spans="1:10">
      <c r="F1365" s="6" t="s">
        <v>24</v>
      </c>
      <c r="G1365" s="8">
        <v>0</v>
      </c>
      <c r="I1365" s="7">
        <f>ROUND( D$1364*G1365,0 )</f>
        <v>0</v>
      </c>
    </row>
    <row r="1366" spans="1:10">
      <c r="F1366" s="6" t="s">
        <v>25</v>
      </c>
      <c r="G1366" s="8">
        <v>0</v>
      </c>
      <c r="J1366" s="7">
        <f>ROUND( D$1364*G1366,2 )</f>
        <v>0</v>
      </c>
    </row>
    <row r="1369" spans="1:10">
      <c r="C1369" s="5" t="s">
        <v>234</v>
      </c>
    </row>
    <row r="1370" spans="1:10">
      <c r="C1370" s="5" t="s">
        <v>631</v>
      </c>
    </row>
    <row r="1371" spans="1:10" ht="26.25">
      <c r="A1371" s="5">
        <v>82</v>
      </c>
      <c r="B1371" s="16" t="s">
        <v>633</v>
      </c>
      <c r="C1371" s="5" t="s">
        <v>632</v>
      </c>
      <c r="D1371" s="7">
        <f>ROUND( 9,2 )</f>
        <v>9</v>
      </c>
      <c r="E1371" s="5" t="s">
        <v>32</v>
      </c>
      <c r="F1371" s="6" t="s">
        <v>23</v>
      </c>
      <c r="G1371" s="8">
        <v>0</v>
      </c>
      <c r="H1371" s="7">
        <f>ROUND( D$1371*G1371,0 )</f>
        <v>0</v>
      </c>
    </row>
    <row r="1372" spans="1:10">
      <c r="F1372" s="6" t="s">
        <v>24</v>
      </c>
      <c r="G1372" s="8">
        <v>0</v>
      </c>
      <c r="I1372" s="7">
        <f>ROUND( D$1371*G1372,0 )</f>
        <v>0</v>
      </c>
    </row>
    <row r="1373" spans="1:10">
      <c r="F1373" s="6" t="s">
        <v>25</v>
      </c>
      <c r="G1373" s="8">
        <v>0</v>
      </c>
      <c r="J1373" s="7">
        <f>ROUND( D$1371*G1373,2 )</f>
        <v>0</v>
      </c>
    </row>
    <row r="1376" spans="1:10">
      <c r="C1376" s="5" t="s">
        <v>634</v>
      </c>
    </row>
    <row r="1377" spans="1:10">
      <c r="C1377" s="5" t="s">
        <v>635</v>
      </c>
    </row>
    <row r="1378" spans="1:10" ht="26.25">
      <c r="A1378" s="5">
        <v>83</v>
      </c>
      <c r="B1378" s="16" t="s">
        <v>637</v>
      </c>
      <c r="C1378" s="5" t="s">
        <v>636</v>
      </c>
      <c r="D1378" s="7">
        <f>ROUND( 50,2 )</f>
        <v>50</v>
      </c>
      <c r="E1378" s="5" t="s">
        <v>22</v>
      </c>
      <c r="F1378" s="6" t="s">
        <v>23</v>
      </c>
      <c r="G1378" s="8">
        <v>0</v>
      </c>
      <c r="H1378" s="7">
        <f>ROUND( D$1378*G1378,0 )</f>
        <v>0</v>
      </c>
    </row>
    <row r="1379" spans="1:10">
      <c r="F1379" s="6" t="s">
        <v>24</v>
      </c>
      <c r="G1379" s="8">
        <v>0</v>
      </c>
      <c r="I1379" s="7">
        <f>ROUND( D$1378*G1379,0 )</f>
        <v>0</v>
      </c>
    </row>
    <row r="1380" spans="1:10">
      <c r="F1380" s="6" t="s">
        <v>25</v>
      </c>
      <c r="G1380" s="8">
        <v>0</v>
      </c>
      <c r="J1380" s="7">
        <f>ROUND( D$1378*G1380,2 )</f>
        <v>0</v>
      </c>
    </row>
    <row r="1383" spans="1:10">
      <c r="C1383" s="5" t="s">
        <v>638</v>
      </c>
    </row>
    <row r="1384" spans="1:10">
      <c r="C1384" s="5" t="s">
        <v>639</v>
      </c>
    </row>
    <row r="1385" spans="1:10" ht="26.25">
      <c r="A1385" s="5">
        <v>84</v>
      </c>
      <c r="B1385" s="16" t="s">
        <v>640</v>
      </c>
      <c r="C1385" s="5"/>
      <c r="D1385" s="7">
        <f>ROUND( 8,2 )</f>
        <v>8</v>
      </c>
      <c r="E1385" s="5" t="s">
        <v>258</v>
      </c>
      <c r="F1385" s="6" t="s">
        <v>23</v>
      </c>
      <c r="G1385" s="8">
        <v>0</v>
      </c>
      <c r="H1385" s="7">
        <f>ROUND( D$1385*G1385,2 )</f>
        <v>0</v>
      </c>
    </row>
    <row r="1386" spans="1:10">
      <c r="F1386" s="6" t="s">
        <v>24</v>
      </c>
      <c r="G1386" s="8">
        <v>0</v>
      </c>
      <c r="I1386" s="7">
        <f>ROUND( D$1385*G1386,0 )</f>
        <v>0</v>
      </c>
    </row>
    <row r="1387" spans="1:10">
      <c r="F1387" s="6" t="s">
        <v>25</v>
      </c>
      <c r="G1387" s="8">
        <v>0</v>
      </c>
      <c r="J1387" s="7">
        <f>ROUND( D$1385*G1387,2 )</f>
        <v>0</v>
      </c>
    </row>
    <row r="1390" spans="1:10">
      <c r="C1390" s="5" t="s">
        <v>638</v>
      </c>
    </row>
    <row r="1391" spans="1:10">
      <c r="C1391" s="5" t="s">
        <v>641</v>
      </c>
    </row>
    <row r="1392" spans="1:10" ht="26.25">
      <c r="A1392" s="5">
        <v>85</v>
      </c>
      <c r="B1392" s="16" t="s">
        <v>642</v>
      </c>
      <c r="C1392" s="5"/>
      <c r="D1392" s="7">
        <f>ROUND( 8,2 )</f>
        <v>8</v>
      </c>
      <c r="E1392" s="5" t="s">
        <v>258</v>
      </c>
      <c r="F1392" s="6" t="s">
        <v>23</v>
      </c>
      <c r="G1392" s="8">
        <v>0</v>
      </c>
      <c r="H1392" s="7">
        <f>ROUND( D$1392*G1392,2 )</f>
        <v>0</v>
      </c>
    </row>
    <row r="1393" spans="1:10">
      <c r="F1393" s="6" t="s">
        <v>24</v>
      </c>
      <c r="G1393" s="8">
        <v>0</v>
      </c>
      <c r="I1393" s="7">
        <f>ROUND( D$1392*G1393,0 )</f>
        <v>0</v>
      </c>
    </row>
    <row r="1394" spans="1:10">
      <c r="F1394" s="6" t="s">
        <v>25</v>
      </c>
      <c r="G1394" s="8">
        <v>0</v>
      </c>
      <c r="J1394" s="7">
        <f>ROUND( D$1392*G1394,2 )</f>
        <v>0</v>
      </c>
    </row>
    <row r="1397" spans="1:10">
      <c r="C1397" s="5" t="s">
        <v>638</v>
      </c>
    </row>
    <row r="1398" spans="1:10">
      <c r="C1398" s="5" t="s">
        <v>643</v>
      </c>
    </row>
    <row r="1399" spans="1:10" ht="26.25">
      <c r="A1399" s="5">
        <v>86</v>
      </c>
      <c r="B1399" s="16" t="s">
        <v>644</v>
      </c>
      <c r="C1399" s="5"/>
      <c r="D1399" s="7">
        <f>ROUND( 8,2 )</f>
        <v>8</v>
      </c>
      <c r="E1399" s="5" t="s">
        <v>258</v>
      </c>
      <c r="F1399" s="6" t="s">
        <v>23</v>
      </c>
      <c r="G1399" s="8">
        <v>0</v>
      </c>
      <c r="H1399" s="7">
        <f>ROUND( D$1399*G1399,2 )</f>
        <v>0</v>
      </c>
    </row>
    <row r="1400" spans="1:10">
      <c r="F1400" s="6" t="s">
        <v>24</v>
      </c>
      <c r="G1400" s="8">
        <v>0</v>
      </c>
      <c r="I1400" s="7">
        <f>ROUND( D$1399*G1400,0 )</f>
        <v>0</v>
      </c>
    </row>
    <row r="1401" spans="1:10">
      <c r="F1401" s="6" t="s">
        <v>25</v>
      </c>
      <c r="G1401" s="8">
        <v>0</v>
      </c>
      <c r="J1401" s="7">
        <f>ROUND( D$1399*G1401,2 )</f>
        <v>0</v>
      </c>
    </row>
    <row r="1404" spans="1:10">
      <c r="C1404" s="5" t="s">
        <v>638</v>
      </c>
    </row>
    <row r="1405" spans="1:10">
      <c r="C1405" s="5" t="s">
        <v>645</v>
      </c>
    </row>
    <row r="1406" spans="1:10" ht="26.25">
      <c r="A1406" s="5">
        <v>87</v>
      </c>
      <c r="B1406" s="16" t="s">
        <v>646</v>
      </c>
      <c r="C1406" s="5"/>
      <c r="D1406" s="7">
        <f>ROUND( 8,2 )</f>
        <v>8</v>
      </c>
      <c r="E1406" s="5" t="s">
        <v>258</v>
      </c>
      <c r="F1406" s="6" t="s">
        <v>23</v>
      </c>
      <c r="G1406" s="8">
        <v>0</v>
      </c>
      <c r="H1406" s="7">
        <f>ROUND( D$1406*G1406,2 )</f>
        <v>0</v>
      </c>
    </row>
    <row r="1407" spans="1:10">
      <c r="F1407" s="6" t="s">
        <v>24</v>
      </c>
      <c r="G1407" s="8">
        <v>0</v>
      </c>
      <c r="I1407" s="7">
        <f>ROUND( D$1406*G1407,0 )</f>
        <v>0</v>
      </c>
    </row>
    <row r="1408" spans="1:10">
      <c r="F1408" s="6" t="s">
        <v>25</v>
      </c>
      <c r="G1408" s="8">
        <v>0</v>
      </c>
      <c r="J1408" s="7">
        <f>ROUND( D$1406*G1408,2 )</f>
        <v>0</v>
      </c>
    </row>
    <row r="1411" spans="1:10">
      <c r="C1411" s="5" t="s">
        <v>647</v>
      </c>
    </row>
    <row r="1412" spans="1:10">
      <c r="C1412" s="5" t="s">
        <v>648</v>
      </c>
    </row>
    <row r="1413" spans="1:10">
      <c r="C1413" s="5" t="s">
        <v>649</v>
      </c>
    </row>
    <row r="1414" spans="1:10" ht="26.25">
      <c r="A1414" s="5">
        <v>88</v>
      </c>
      <c r="B1414" s="16" t="s">
        <v>650</v>
      </c>
      <c r="C1414" s="5"/>
      <c r="D1414" s="7">
        <f>ROUND( 4,2 )</f>
        <v>4</v>
      </c>
      <c r="E1414" s="5" t="s">
        <v>258</v>
      </c>
      <c r="F1414" s="6" t="s">
        <v>23</v>
      </c>
      <c r="G1414" s="8">
        <v>0</v>
      </c>
      <c r="H1414" s="7">
        <f>ROUND( D$1414*G1414,2 )</f>
        <v>0</v>
      </c>
    </row>
    <row r="1415" spans="1:10">
      <c r="F1415" s="6" t="s">
        <v>24</v>
      </c>
      <c r="G1415" s="8">
        <v>0</v>
      </c>
      <c r="I1415" s="7">
        <f>ROUND( D$1414*G1415,0 )</f>
        <v>0</v>
      </c>
    </row>
    <row r="1416" spans="1:10">
      <c r="F1416" s="6" t="s">
        <v>25</v>
      </c>
      <c r="G1416" s="8">
        <v>0</v>
      </c>
      <c r="J1416" s="7">
        <f>ROUND( D$1414*G1416,2 )</f>
        <v>0</v>
      </c>
    </row>
    <row r="1419" spans="1:10">
      <c r="C1419" s="5" t="s">
        <v>647</v>
      </c>
    </row>
    <row r="1420" spans="1:10">
      <c r="C1420" s="5" t="s">
        <v>648</v>
      </c>
    </row>
    <row r="1421" spans="1:10">
      <c r="C1421" s="5" t="s">
        <v>267</v>
      </c>
    </row>
    <row r="1422" spans="1:10" ht="26.25">
      <c r="A1422" s="5">
        <v>89</v>
      </c>
      <c r="B1422" s="16" t="s">
        <v>651</v>
      </c>
      <c r="C1422" s="5"/>
      <c r="D1422" s="7">
        <f>ROUND( 4,2 )</f>
        <v>4</v>
      </c>
      <c r="E1422" s="5" t="s">
        <v>258</v>
      </c>
      <c r="F1422" s="6" t="s">
        <v>23</v>
      </c>
      <c r="G1422" s="8">
        <v>0</v>
      </c>
      <c r="H1422" s="7">
        <f>ROUND( D$1422*G1422,2 )</f>
        <v>0</v>
      </c>
    </row>
    <row r="1423" spans="1:10">
      <c r="F1423" s="6" t="s">
        <v>24</v>
      </c>
      <c r="G1423" s="8">
        <v>0</v>
      </c>
      <c r="I1423" s="7">
        <f>ROUND( D$1422*G1423,0 )</f>
        <v>0</v>
      </c>
    </row>
    <row r="1424" spans="1:10">
      <c r="F1424" s="6" t="s">
        <v>25</v>
      </c>
      <c r="G1424" s="8">
        <v>0</v>
      </c>
      <c r="J1424" s="7">
        <f>ROUND( D$1422*G1424,2 )</f>
        <v>0</v>
      </c>
    </row>
    <row r="1427" spans="1:10">
      <c r="C1427" s="5" t="s">
        <v>647</v>
      </c>
    </row>
    <row r="1428" spans="1:10">
      <c r="C1428" s="5" t="s">
        <v>648</v>
      </c>
    </row>
    <row r="1429" spans="1:10">
      <c r="C1429" s="5" t="s">
        <v>652</v>
      </c>
    </row>
    <row r="1430" spans="1:10" ht="26.25">
      <c r="A1430" s="5">
        <v>90</v>
      </c>
      <c r="B1430" s="16" t="s">
        <v>653</v>
      </c>
      <c r="C1430" s="5"/>
      <c r="D1430" s="7">
        <f>ROUND( 4,2 )</f>
        <v>4</v>
      </c>
      <c r="E1430" s="5" t="s">
        <v>258</v>
      </c>
      <c r="F1430" s="6" t="s">
        <v>23</v>
      </c>
      <c r="G1430" s="8">
        <v>0</v>
      </c>
      <c r="H1430" s="7">
        <f>ROUND( D$1430*G1430,2 )</f>
        <v>0</v>
      </c>
    </row>
    <row r="1431" spans="1:10">
      <c r="F1431" s="6" t="s">
        <v>24</v>
      </c>
      <c r="G1431" s="8">
        <v>0</v>
      </c>
      <c r="I1431" s="7">
        <f>ROUND( D$1430*G1431,0 )</f>
        <v>0</v>
      </c>
    </row>
    <row r="1432" spans="1:10">
      <c r="F1432" s="6" t="s">
        <v>25</v>
      </c>
      <c r="G1432" s="8">
        <v>0</v>
      </c>
      <c r="J1432" s="7">
        <f>ROUND( D$1430*G1432,2 )</f>
        <v>0</v>
      </c>
    </row>
    <row r="1435" spans="1:10">
      <c r="C1435" s="5" t="s">
        <v>647</v>
      </c>
    </row>
    <row r="1436" spans="1:10">
      <c r="C1436" s="5" t="s">
        <v>648</v>
      </c>
    </row>
    <row r="1437" spans="1:10">
      <c r="C1437" s="5" t="s">
        <v>271</v>
      </c>
    </row>
    <row r="1438" spans="1:10" ht="26.25">
      <c r="A1438" s="5">
        <v>91</v>
      </c>
      <c r="B1438" s="16" t="s">
        <v>654</v>
      </c>
      <c r="C1438" s="5"/>
      <c r="D1438" s="7">
        <f>ROUND( 4,2 )</f>
        <v>4</v>
      </c>
      <c r="E1438" s="5" t="s">
        <v>258</v>
      </c>
      <c r="F1438" s="6" t="s">
        <v>23</v>
      </c>
      <c r="G1438" s="8">
        <v>0</v>
      </c>
      <c r="H1438" s="7">
        <f>ROUND( D$1438*G1438,2 )</f>
        <v>0</v>
      </c>
    </row>
    <row r="1439" spans="1:10">
      <c r="F1439" s="6" t="s">
        <v>24</v>
      </c>
      <c r="G1439" s="8">
        <v>0</v>
      </c>
      <c r="I1439" s="7">
        <f>ROUND( D$1438*G1439,0 )</f>
        <v>0</v>
      </c>
    </row>
    <row r="1440" spans="1:10">
      <c r="F1440" s="6" t="s">
        <v>25</v>
      </c>
      <c r="G1440" s="8">
        <v>0</v>
      </c>
      <c r="J1440" s="7">
        <f>ROUND( D$1438*G1440,2 )</f>
        <v>0</v>
      </c>
    </row>
    <row r="1442" spans="1:10" ht="15.75" thickBot="1"/>
    <row r="1443" spans="1:10" ht="15.75">
      <c r="A1443" s="4"/>
      <c r="H1443" s="10">
        <f>ROUND( SUM(H566:H1442),0 )</f>
        <v>0</v>
      </c>
      <c r="I1443" s="10">
        <f>ROUND( SUM(I566:I1442),0 )</f>
        <v>0</v>
      </c>
      <c r="J1443" s="10">
        <f>ROUND( SUM(J566:J1442),2 )</f>
        <v>0</v>
      </c>
    </row>
    <row r="1444" spans="1:10" ht="15.75">
      <c r="A1444" s="4" t="s">
        <v>655</v>
      </c>
    </row>
    <row r="1446" spans="1:10">
      <c r="C1446" s="5" t="s">
        <v>277</v>
      </c>
    </row>
    <row r="1447" spans="1:10">
      <c r="C1447" s="5" t="s">
        <v>278</v>
      </c>
    </row>
    <row r="1448" spans="1:10">
      <c r="C1448" s="5" t="s">
        <v>279</v>
      </c>
    </row>
    <row r="1449" spans="1:10">
      <c r="C1449" s="5" t="s">
        <v>280</v>
      </c>
    </row>
    <row r="1450" spans="1:10">
      <c r="C1450" s="5" t="s">
        <v>281</v>
      </c>
    </row>
    <row r="1451" spans="1:10">
      <c r="C1451" s="5" t="s">
        <v>282</v>
      </c>
    </row>
    <row r="1452" spans="1:10">
      <c r="C1452" s="5" t="s">
        <v>283</v>
      </c>
    </row>
    <row r="1453" spans="1:10" ht="26.25">
      <c r="A1453" s="5">
        <v>1</v>
      </c>
      <c r="B1453" s="16" t="s">
        <v>657</v>
      </c>
      <c r="C1453" s="5" t="s">
        <v>656</v>
      </c>
      <c r="D1453" s="9">
        <f>ROUND( 560,0 )</f>
        <v>560</v>
      </c>
      <c r="E1453" s="5" t="s">
        <v>22</v>
      </c>
      <c r="F1453" s="6" t="s">
        <v>23</v>
      </c>
      <c r="G1453" s="8">
        <v>0</v>
      </c>
      <c r="H1453" s="7">
        <f>ROUND( D$1453*G1453,0 )</f>
        <v>0</v>
      </c>
    </row>
    <row r="1454" spans="1:10">
      <c r="F1454" s="6" t="s">
        <v>24</v>
      </c>
      <c r="G1454" s="8">
        <v>0</v>
      </c>
      <c r="I1454" s="7">
        <f>ROUND( D$1453*G1454,0 )</f>
        <v>0</v>
      </c>
    </row>
    <row r="1455" spans="1:10">
      <c r="F1455" s="6" t="s">
        <v>25</v>
      </c>
      <c r="G1455" s="8">
        <v>0</v>
      </c>
      <c r="J1455" s="7">
        <f>ROUND( D$1453*G1455,2 )</f>
        <v>0</v>
      </c>
    </row>
    <row r="1458" spans="1:10">
      <c r="C1458" s="5" t="s">
        <v>277</v>
      </c>
    </row>
    <row r="1459" spans="1:10">
      <c r="C1459" s="5" t="s">
        <v>278</v>
      </c>
    </row>
    <row r="1460" spans="1:10">
      <c r="C1460" s="5" t="s">
        <v>279</v>
      </c>
    </row>
    <row r="1461" spans="1:10">
      <c r="C1461" s="5" t="s">
        <v>280</v>
      </c>
    </row>
    <row r="1462" spans="1:10">
      <c r="C1462" s="5" t="s">
        <v>281</v>
      </c>
    </row>
    <row r="1463" spans="1:10">
      <c r="C1463" s="5" t="s">
        <v>282</v>
      </c>
    </row>
    <row r="1464" spans="1:10">
      <c r="C1464" s="5" t="s">
        <v>283</v>
      </c>
    </row>
    <row r="1465" spans="1:10" ht="26.25">
      <c r="A1465" s="5">
        <v>2</v>
      </c>
      <c r="B1465" s="16" t="s">
        <v>285</v>
      </c>
      <c r="C1465" s="5" t="s">
        <v>284</v>
      </c>
      <c r="D1465" s="9">
        <f>ROUND( 370,0 )</f>
        <v>370</v>
      </c>
      <c r="E1465" s="5" t="s">
        <v>22</v>
      </c>
      <c r="F1465" s="6" t="s">
        <v>23</v>
      </c>
      <c r="G1465" s="8">
        <v>0</v>
      </c>
      <c r="H1465" s="7">
        <f>ROUND( D$1465*G1465,0 )</f>
        <v>0</v>
      </c>
    </row>
    <row r="1466" spans="1:10">
      <c r="F1466" s="6" t="s">
        <v>24</v>
      </c>
      <c r="G1466" s="8">
        <v>0</v>
      </c>
      <c r="I1466" s="7">
        <f>ROUND( D$1465*G1466,0 )</f>
        <v>0</v>
      </c>
    </row>
    <row r="1467" spans="1:10">
      <c r="F1467" s="6" t="s">
        <v>25</v>
      </c>
      <c r="G1467" s="8">
        <v>0</v>
      </c>
      <c r="J1467" s="7">
        <f>ROUND( D$1465*G1467,2 )</f>
        <v>0</v>
      </c>
    </row>
    <row r="1470" spans="1:10">
      <c r="C1470" s="5" t="s">
        <v>277</v>
      </c>
    </row>
    <row r="1471" spans="1:10">
      <c r="C1471" s="5" t="s">
        <v>278</v>
      </c>
    </row>
    <row r="1472" spans="1:10">
      <c r="C1472" s="5" t="s">
        <v>279</v>
      </c>
    </row>
    <row r="1473" spans="1:10">
      <c r="C1473" s="5" t="s">
        <v>280</v>
      </c>
    </row>
    <row r="1474" spans="1:10">
      <c r="C1474" s="5" t="s">
        <v>281</v>
      </c>
    </row>
    <row r="1475" spans="1:10">
      <c r="C1475" s="5" t="s">
        <v>282</v>
      </c>
    </row>
    <row r="1476" spans="1:10">
      <c r="C1476" s="5" t="s">
        <v>283</v>
      </c>
    </row>
    <row r="1477" spans="1:10" ht="26.25">
      <c r="A1477" s="5">
        <v>3</v>
      </c>
      <c r="B1477" s="16" t="s">
        <v>287</v>
      </c>
      <c r="C1477" s="5" t="s">
        <v>286</v>
      </c>
      <c r="D1477" s="9">
        <f>ROUND( 150,0 )</f>
        <v>150</v>
      </c>
      <c r="E1477" s="5" t="s">
        <v>22</v>
      </c>
      <c r="F1477" s="6" t="s">
        <v>23</v>
      </c>
      <c r="G1477" s="8">
        <v>0</v>
      </c>
      <c r="H1477" s="7">
        <f>ROUND( D$1477*G1477,0 )</f>
        <v>0</v>
      </c>
    </row>
    <row r="1478" spans="1:10">
      <c r="F1478" s="6" t="s">
        <v>24</v>
      </c>
      <c r="G1478" s="8">
        <v>0</v>
      </c>
      <c r="I1478" s="7">
        <f>ROUND( D$1477*G1478,0 )</f>
        <v>0</v>
      </c>
    </row>
    <row r="1479" spans="1:10">
      <c r="F1479" s="6" t="s">
        <v>25</v>
      </c>
      <c r="G1479" s="8">
        <v>0</v>
      </c>
      <c r="J1479" s="7">
        <f>ROUND( D$1477*G1479,2 )</f>
        <v>0</v>
      </c>
    </row>
    <row r="1482" spans="1:10">
      <c r="C1482" s="5" t="s">
        <v>277</v>
      </c>
    </row>
    <row r="1483" spans="1:10">
      <c r="C1483" s="5" t="s">
        <v>278</v>
      </c>
    </row>
    <row r="1484" spans="1:10">
      <c r="C1484" s="5" t="s">
        <v>279</v>
      </c>
    </row>
    <row r="1485" spans="1:10">
      <c r="C1485" s="5" t="s">
        <v>280</v>
      </c>
    </row>
    <row r="1486" spans="1:10">
      <c r="C1486" s="5" t="s">
        <v>281</v>
      </c>
    </row>
    <row r="1487" spans="1:10">
      <c r="C1487" s="5" t="s">
        <v>282</v>
      </c>
    </row>
    <row r="1488" spans="1:10">
      <c r="C1488" s="5" t="s">
        <v>283</v>
      </c>
    </row>
    <row r="1489" spans="1:10" ht="26.25">
      <c r="A1489" s="5">
        <v>4</v>
      </c>
      <c r="B1489" s="16" t="s">
        <v>289</v>
      </c>
      <c r="C1489" s="5" t="s">
        <v>288</v>
      </c>
      <c r="D1489" s="9">
        <f>ROUND( 185,0 )</f>
        <v>185</v>
      </c>
      <c r="E1489" s="5" t="s">
        <v>22</v>
      </c>
      <c r="F1489" s="6" t="s">
        <v>23</v>
      </c>
      <c r="G1489" s="8">
        <v>0</v>
      </c>
      <c r="H1489" s="7">
        <f>ROUND( D$1489*G1489,0 )</f>
        <v>0</v>
      </c>
    </row>
    <row r="1490" spans="1:10">
      <c r="F1490" s="6" t="s">
        <v>24</v>
      </c>
      <c r="G1490" s="8">
        <v>0</v>
      </c>
      <c r="I1490" s="7">
        <f>ROUND( D$1489*G1490,0 )</f>
        <v>0</v>
      </c>
    </row>
    <row r="1491" spans="1:10">
      <c r="F1491" s="6" t="s">
        <v>25</v>
      </c>
      <c r="G1491" s="8">
        <v>0</v>
      </c>
      <c r="J1491" s="7">
        <f>ROUND( D$1489*G1491,2 )</f>
        <v>0</v>
      </c>
    </row>
    <row r="1494" spans="1:10">
      <c r="C1494" s="5" t="s">
        <v>277</v>
      </c>
    </row>
    <row r="1495" spans="1:10">
      <c r="C1495" s="5" t="s">
        <v>278</v>
      </c>
    </row>
    <row r="1496" spans="1:10">
      <c r="C1496" s="5" t="s">
        <v>279</v>
      </c>
    </row>
    <row r="1497" spans="1:10">
      <c r="C1497" s="5" t="s">
        <v>280</v>
      </c>
    </row>
    <row r="1498" spans="1:10">
      <c r="C1498" s="5" t="s">
        <v>281</v>
      </c>
    </row>
    <row r="1499" spans="1:10">
      <c r="C1499" s="5" t="s">
        <v>282</v>
      </c>
    </row>
    <row r="1500" spans="1:10">
      <c r="C1500" s="5" t="s">
        <v>283</v>
      </c>
    </row>
    <row r="1501" spans="1:10" ht="26.25">
      <c r="A1501" s="5">
        <v>5</v>
      </c>
      <c r="B1501" s="16" t="s">
        <v>659</v>
      </c>
      <c r="C1501" s="5" t="s">
        <v>658</v>
      </c>
      <c r="D1501" s="7">
        <f>ROUND( 35,2 )</f>
        <v>35</v>
      </c>
      <c r="E1501" s="5" t="s">
        <v>22</v>
      </c>
      <c r="F1501" s="6" t="s">
        <v>23</v>
      </c>
      <c r="G1501" s="8">
        <v>0</v>
      </c>
      <c r="H1501" s="7">
        <f>ROUND( D$1501*G1501,0 )</f>
        <v>0</v>
      </c>
    </row>
    <row r="1502" spans="1:10">
      <c r="F1502" s="6" t="s">
        <v>24</v>
      </c>
      <c r="G1502" s="8">
        <v>0</v>
      </c>
      <c r="I1502" s="7">
        <f>ROUND( D$1501*G1502,0 )</f>
        <v>0</v>
      </c>
    </row>
    <row r="1503" spans="1:10">
      <c r="F1503" s="6" t="s">
        <v>25</v>
      </c>
      <c r="G1503" s="8">
        <v>0</v>
      </c>
      <c r="J1503" s="7">
        <f>ROUND( D$1501*G1503,2 )</f>
        <v>0</v>
      </c>
    </row>
    <row r="1506" spans="1:10">
      <c r="C1506" s="5" t="s">
        <v>277</v>
      </c>
    </row>
    <row r="1507" spans="1:10">
      <c r="C1507" s="5" t="s">
        <v>278</v>
      </c>
    </row>
    <row r="1508" spans="1:10">
      <c r="C1508" s="5" t="s">
        <v>279</v>
      </c>
    </row>
    <row r="1509" spans="1:10">
      <c r="C1509" s="5" t="s">
        <v>280</v>
      </c>
    </row>
    <row r="1510" spans="1:10">
      <c r="C1510" s="5" t="s">
        <v>281</v>
      </c>
    </row>
    <row r="1511" spans="1:10">
      <c r="C1511" s="5" t="s">
        <v>282</v>
      </c>
    </row>
    <row r="1512" spans="1:10">
      <c r="C1512" s="5" t="s">
        <v>283</v>
      </c>
    </row>
    <row r="1513" spans="1:10" ht="26.25">
      <c r="A1513" s="5">
        <v>6</v>
      </c>
      <c r="B1513" s="16" t="s">
        <v>291</v>
      </c>
      <c r="C1513" s="5" t="s">
        <v>290</v>
      </c>
      <c r="D1513" s="7">
        <f>ROUND( 65,2 )</f>
        <v>65</v>
      </c>
      <c r="E1513" s="5" t="s">
        <v>22</v>
      </c>
      <c r="F1513" s="6" t="s">
        <v>23</v>
      </c>
      <c r="G1513" s="8">
        <v>0</v>
      </c>
      <c r="H1513" s="7">
        <f>ROUND( D$1513*G1513,0 )</f>
        <v>0</v>
      </c>
    </row>
    <row r="1514" spans="1:10">
      <c r="F1514" s="6" t="s">
        <v>24</v>
      </c>
      <c r="G1514" s="8">
        <v>0</v>
      </c>
      <c r="I1514" s="7">
        <f>ROUND( D$1513*G1514,0 )</f>
        <v>0</v>
      </c>
    </row>
    <row r="1515" spans="1:10">
      <c r="F1515" s="6" t="s">
        <v>25</v>
      </c>
      <c r="G1515" s="8">
        <v>0</v>
      </c>
      <c r="J1515" s="7">
        <f>ROUND( D$1513*G1515,2 )</f>
        <v>0</v>
      </c>
    </row>
    <row r="1518" spans="1:10">
      <c r="C1518" s="5" t="s">
        <v>277</v>
      </c>
    </row>
    <row r="1519" spans="1:10">
      <c r="C1519" s="5" t="s">
        <v>278</v>
      </c>
    </row>
    <row r="1520" spans="1:10">
      <c r="C1520" s="5" t="s">
        <v>279</v>
      </c>
    </row>
    <row r="1521" spans="1:10">
      <c r="C1521" s="5" t="s">
        <v>280</v>
      </c>
    </row>
    <row r="1522" spans="1:10">
      <c r="C1522" s="5" t="s">
        <v>281</v>
      </c>
    </row>
    <row r="1523" spans="1:10">
      <c r="C1523" s="5" t="s">
        <v>282</v>
      </c>
    </row>
    <row r="1524" spans="1:10">
      <c r="C1524" s="5" t="s">
        <v>283</v>
      </c>
    </row>
    <row r="1525" spans="1:10" ht="26.25">
      <c r="A1525" s="5">
        <v>7</v>
      </c>
      <c r="B1525" s="16" t="s">
        <v>291</v>
      </c>
      <c r="C1525" s="5" t="s">
        <v>292</v>
      </c>
      <c r="D1525" s="7">
        <f>ROUND( 25,2 )</f>
        <v>25</v>
      </c>
      <c r="E1525" s="5" t="s">
        <v>22</v>
      </c>
      <c r="F1525" s="6" t="s">
        <v>23</v>
      </c>
      <c r="G1525" s="8">
        <v>0</v>
      </c>
      <c r="H1525" s="7">
        <f>ROUND( D$1525*G1525,0 )</f>
        <v>0</v>
      </c>
    </row>
    <row r="1526" spans="1:10">
      <c r="F1526" s="6" t="s">
        <v>24</v>
      </c>
      <c r="G1526" s="8">
        <v>0</v>
      </c>
      <c r="I1526" s="7">
        <f>ROUND( D$1525*G1526,0 )</f>
        <v>0</v>
      </c>
    </row>
    <row r="1527" spans="1:10">
      <c r="F1527" s="6" t="s">
        <v>25</v>
      </c>
      <c r="G1527" s="8">
        <v>0</v>
      </c>
      <c r="J1527" s="7">
        <f>ROUND( D$1525*G1527,2 )</f>
        <v>0</v>
      </c>
    </row>
    <row r="1530" spans="1:10">
      <c r="C1530" s="5" t="s">
        <v>660</v>
      </c>
    </row>
    <row r="1531" spans="1:10">
      <c r="C1531" s="5" t="s">
        <v>661</v>
      </c>
    </row>
    <row r="1532" spans="1:10">
      <c r="C1532" s="5" t="s">
        <v>662</v>
      </c>
    </row>
    <row r="1533" spans="1:10">
      <c r="C1533" s="5" t="s">
        <v>663</v>
      </c>
    </row>
    <row r="1534" spans="1:10" ht="26.25">
      <c r="A1534" s="5">
        <v>8</v>
      </c>
      <c r="B1534" s="16" t="s">
        <v>665</v>
      </c>
      <c r="C1534" s="5" t="s">
        <v>664</v>
      </c>
      <c r="D1534" s="7">
        <f>ROUND( 42,2 )</f>
        <v>42</v>
      </c>
      <c r="E1534" s="5" t="s">
        <v>22</v>
      </c>
      <c r="F1534" s="6" t="s">
        <v>23</v>
      </c>
      <c r="G1534" s="8">
        <v>0</v>
      </c>
      <c r="H1534" s="7">
        <f>ROUND( D$1534*G1534,0 )</f>
        <v>0</v>
      </c>
    </row>
    <row r="1535" spans="1:10">
      <c r="F1535" s="6" t="s">
        <v>24</v>
      </c>
      <c r="G1535" s="8">
        <v>0</v>
      </c>
      <c r="I1535" s="7">
        <f>ROUND( D$1534*G1535,0 )</f>
        <v>0</v>
      </c>
    </row>
    <row r="1536" spans="1:10">
      <c r="F1536" s="6" t="s">
        <v>25</v>
      </c>
      <c r="G1536" s="8">
        <v>0</v>
      </c>
      <c r="J1536" s="7">
        <f>ROUND( D$1534*G1536,0 )</f>
        <v>0</v>
      </c>
    </row>
    <row r="1539" spans="1:10">
      <c r="C1539" s="5" t="s">
        <v>666</v>
      </c>
    </row>
    <row r="1540" spans="1:10">
      <c r="C1540" s="5" t="s">
        <v>667</v>
      </c>
    </row>
    <row r="1541" spans="1:10">
      <c r="C1541" s="5" t="s">
        <v>668</v>
      </c>
    </row>
    <row r="1542" spans="1:10">
      <c r="C1542" s="5" t="s">
        <v>669</v>
      </c>
    </row>
    <row r="1543" spans="1:10">
      <c r="C1543" s="5" t="s">
        <v>663</v>
      </c>
    </row>
    <row r="1544" spans="1:10">
      <c r="C1544" s="5" t="s">
        <v>670</v>
      </c>
    </row>
    <row r="1545" spans="1:10" ht="26.25">
      <c r="A1545" s="5">
        <v>9</v>
      </c>
      <c r="B1545" s="16" t="s">
        <v>671</v>
      </c>
      <c r="C1545" s="5" t="s">
        <v>664</v>
      </c>
      <c r="D1545" s="7">
        <f>ROUND( 8,2 )</f>
        <v>8</v>
      </c>
      <c r="E1545" s="5" t="s">
        <v>32</v>
      </c>
      <c r="F1545" s="6" t="s">
        <v>23</v>
      </c>
      <c r="G1545" s="8">
        <v>0</v>
      </c>
      <c r="H1545" s="7">
        <f>ROUND( D$1545*G1545,0 )</f>
        <v>0</v>
      </c>
    </row>
    <row r="1546" spans="1:10">
      <c r="F1546" s="6" t="s">
        <v>24</v>
      </c>
      <c r="G1546" s="8">
        <v>0</v>
      </c>
      <c r="I1546" s="7">
        <f>ROUND( D$1545*G1546,0 )</f>
        <v>0</v>
      </c>
    </row>
    <row r="1547" spans="1:10">
      <c r="F1547" s="6" t="s">
        <v>25</v>
      </c>
      <c r="G1547" s="8">
        <v>0</v>
      </c>
      <c r="J1547" s="7">
        <f>ROUND( D$1545*G1547,0 )</f>
        <v>0</v>
      </c>
    </row>
    <row r="1550" spans="1:10">
      <c r="C1550" s="5" t="s">
        <v>666</v>
      </c>
    </row>
    <row r="1551" spans="1:10">
      <c r="C1551" s="5" t="s">
        <v>672</v>
      </c>
    </row>
    <row r="1552" spans="1:10">
      <c r="C1552" s="5" t="s">
        <v>673</v>
      </c>
    </row>
    <row r="1553" spans="1:10">
      <c r="C1553" s="5" t="s">
        <v>669</v>
      </c>
    </row>
    <row r="1554" spans="1:10">
      <c r="C1554" s="5" t="s">
        <v>663</v>
      </c>
    </row>
    <row r="1555" spans="1:10">
      <c r="C1555" s="5" t="s">
        <v>674</v>
      </c>
    </row>
    <row r="1556" spans="1:10" ht="26.25">
      <c r="A1556" s="5">
        <v>10</v>
      </c>
      <c r="B1556" s="16" t="s">
        <v>676</v>
      </c>
      <c r="C1556" s="5" t="s">
        <v>675</v>
      </c>
      <c r="D1556" s="7">
        <f>ROUND( 2,2 )</f>
        <v>2</v>
      </c>
      <c r="E1556" s="5" t="s">
        <v>32</v>
      </c>
      <c r="F1556" s="6" t="s">
        <v>23</v>
      </c>
      <c r="G1556" s="8">
        <v>0</v>
      </c>
      <c r="H1556" s="7">
        <f>ROUND( D$1556*G1556,0 )</f>
        <v>0</v>
      </c>
    </row>
    <row r="1557" spans="1:10">
      <c r="F1557" s="6" t="s">
        <v>24</v>
      </c>
      <c r="G1557" s="8">
        <v>0</v>
      </c>
      <c r="I1557" s="7">
        <f>ROUND( D$1556*G1557,0 )</f>
        <v>0</v>
      </c>
    </row>
    <row r="1558" spans="1:10">
      <c r="F1558" s="6" t="s">
        <v>25</v>
      </c>
      <c r="G1558" s="8">
        <v>0</v>
      </c>
      <c r="J1558" s="7">
        <f>ROUND( D$1556*G1558,0 )</f>
        <v>0</v>
      </c>
    </row>
    <row r="1561" spans="1:10">
      <c r="C1561" s="5" t="s">
        <v>314</v>
      </c>
    </row>
    <row r="1562" spans="1:10">
      <c r="C1562" s="5" t="s">
        <v>315</v>
      </c>
    </row>
    <row r="1563" spans="1:10">
      <c r="C1563" s="5" t="s">
        <v>316</v>
      </c>
    </row>
    <row r="1564" spans="1:10">
      <c r="C1564" s="5" t="s">
        <v>317</v>
      </c>
    </row>
    <row r="1565" spans="1:10">
      <c r="C1565" s="5" t="s">
        <v>335</v>
      </c>
    </row>
    <row r="1566" spans="1:10" ht="26.25">
      <c r="A1566" s="5">
        <v>11</v>
      </c>
      <c r="B1566" s="16" t="s">
        <v>678</v>
      </c>
      <c r="C1566" s="5" t="s">
        <v>677</v>
      </c>
      <c r="D1566" s="9">
        <f>ROUND( 560,0 )</f>
        <v>560</v>
      </c>
      <c r="E1566" s="5" t="s">
        <v>22</v>
      </c>
      <c r="F1566" s="6" t="s">
        <v>23</v>
      </c>
      <c r="G1566" s="8">
        <v>0</v>
      </c>
      <c r="H1566" s="7">
        <f>ROUND( D$1566*G1566,0 )</f>
        <v>0</v>
      </c>
    </row>
    <row r="1567" spans="1:10">
      <c r="F1567" s="6" t="s">
        <v>24</v>
      </c>
      <c r="G1567" s="8">
        <v>0</v>
      </c>
      <c r="I1567" s="7">
        <f>ROUND( D$1566*G1567,0 )</f>
        <v>0</v>
      </c>
    </row>
    <row r="1568" spans="1:10">
      <c r="F1568" s="6" t="s">
        <v>25</v>
      </c>
      <c r="G1568" s="8">
        <v>0</v>
      </c>
      <c r="J1568" s="7">
        <f>ROUND( D$1566*G1568,2 )</f>
        <v>0</v>
      </c>
    </row>
    <row r="1571" spans="1:10">
      <c r="C1571" s="5" t="s">
        <v>314</v>
      </c>
    </row>
    <row r="1572" spans="1:10">
      <c r="C1572" s="5" t="s">
        <v>315</v>
      </c>
    </row>
    <row r="1573" spans="1:10">
      <c r="C1573" s="5" t="s">
        <v>316</v>
      </c>
    </row>
    <row r="1574" spans="1:10">
      <c r="C1574" s="5" t="s">
        <v>317</v>
      </c>
    </row>
    <row r="1575" spans="1:10">
      <c r="C1575" s="5" t="s">
        <v>335</v>
      </c>
    </row>
    <row r="1576" spans="1:10" ht="26.25">
      <c r="A1576" s="5">
        <v>12</v>
      </c>
      <c r="B1576" s="16" t="s">
        <v>336</v>
      </c>
      <c r="C1576" s="5" t="s">
        <v>319</v>
      </c>
      <c r="D1576" s="9">
        <f>ROUND( 370,0 )</f>
        <v>370</v>
      </c>
      <c r="E1576" s="5" t="s">
        <v>22</v>
      </c>
      <c r="F1576" s="6" t="s">
        <v>23</v>
      </c>
      <c r="G1576" s="8">
        <v>0</v>
      </c>
      <c r="H1576" s="7">
        <f>ROUND( D$1576*G1576,0 )</f>
        <v>0</v>
      </c>
    </row>
    <row r="1577" spans="1:10">
      <c r="F1577" s="6" t="s">
        <v>24</v>
      </c>
      <c r="G1577" s="8">
        <v>0</v>
      </c>
      <c r="I1577" s="7">
        <f>ROUND( D$1576*G1577,0 )</f>
        <v>0</v>
      </c>
    </row>
    <row r="1578" spans="1:10">
      <c r="F1578" s="6" t="s">
        <v>25</v>
      </c>
      <c r="G1578" s="8">
        <v>0</v>
      </c>
      <c r="J1578" s="7">
        <f>ROUND( D$1576*G1578,2 )</f>
        <v>0</v>
      </c>
    </row>
    <row r="1581" spans="1:10">
      <c r="C1581" s="5" t="s">
        <v>314</v>
      </c>
    </row>
    <row r="1582" spans="1:10">
      <c r="C1582" s="5" t="s">
        <v>315</v>
      </c>
    </row>
    <row r="1583" spans="1:10">
      <c r="C1583" s="5" t="s">
        <v>316</v>
      </c>
    </row>
    <row r="1584" spans="1:10">
      <c r="C1584" s="5" t="s">
        <v>317</v>
      </c>
    </row>
    <row r="1585" spans="1:10">
      <c r="C1585" s="5" t="s">
        <v>335</v>
      </c>
    </row>
    <row r="1586" spans="1:10" ht="26.25">
      <c r="A1586" s="5">
        <v>13</v>
      </c>
      <c r="B1586" s="16" t="s">
        <v>337</v>
      </c>
      <c r="C1586" s="5" t="s">
        <v>321</v>
      </c>
      <c r="D1586" s="9">
        <f>ROUND( 150,0 )</f>
        <v>150</v>
      </c>
      <c r="E1586" s="5" t="s">
        <v>22</v>
      </c>
      <c r="F1586" s="6" t="s">
        <v>23</v>
      </c>
      <c r="G1586" s="8">
        <v>0</v>
      </c>
      <c r="H1586" s="7">
        <f>ROUND( D$1586*G1586,0 )</f>
        <v>0</v>
      </c>
    </row>
    <row r="1587" spans="1:10">
      <c r="F1587" s="6" t="s">
        <v>24</v>
      </c>
      <c r="G1587" s="8">
        <v>0</v>
      </c>
      <c r="I1587" s="7">
        <f>ROUND( D$1586*G1587,0 )</f>
        <v>0</v>
      </c>
    </row>
    <row r="1588" spans="1:10">
      <c r="F1588" s="6" t="s">
        <v>25</v>
      </c>
      <c r="G1588" s="8">
        <v>0</v>
      </c>
      <c r="J1588" s="7">
        <f>ROUND( D$1586*G1588,2 )</f>
        <v>0</v>
      </c>
    </row>
    <row r="1591" spans="1:10">
      <c r="C1591" s="5" t="s">
        <v>314</v>
      </c>
    </row>
    <row r="1592" spans="1:10">
      <c r="C1592" s="5" t="s">
        <v>315</v>
      </c>
    </row>
    <row r="1593" spans="1:10">
      <c r="C1593" s="5" t="s">
        <v>316</v>
      </c>
    </row>
    <row r="1594" spans="1:10">
      <c r="C1594" s="5" t="s">
        <v>317</v>
      </c>
    </row>
    <row r="1595" spans="1:10">
      <c r="C1595" s="5" t="s">
        <v>335</v>
      </c>
    </row>
    <row r="1596" spans="1:10" ht="26.25">
      <c r="A1596" s="5">
        <v>14</v>
      </c>
      <c r="B1596" s="16" t="s">
        <v>338</v>
      </c>
      <c r="C1596" s="5" t="s">
        <v>323</v>
      </c>
      <c r="D1596" s="9">
        <f>ROUND( 185,0 )</f>
        <v>185</v>
      </c>
      <c r="E1596" s="5" t="s">
        <v>22</v>
      </c>
      <c r="F1596" s="6" t="s">
        <v>23</v>
      </c>
      <c r="G1596" s="8">
        <v>0</v>
      </c>
      <c r="H1596" s="7">
        <f>ROUND( D$1596*G1596,0 )</f>
        <v>0</v>
      </c>
    </row>
    <row r="1597" spans="1:10">
      <c r="F1597" s="6" t="s">
        <v>24</v>
      </c>
      <c r="G1597" s="8">
        <v>0</v>
      </c>
      <c r="I1597" s="7">
        <f>ROUND( D$1596*G1597,0 )</f>
        <v>0</v>
      </c>
    </row>
    <row r="1598" spans="1:10">
      <c r="F1598" s="6" t="s">
        <v>25</v>
      </c>
      <c r="G1598" s="8">
        <v>0</v>
      </c>
      <c r="J1598" s="7">
        <f>ROUND( D$1596*G1598,2 )</f>
        <v>0</v>
      </c>
    </row>
    <row r="1601" spans="1:10">
      <c r="C1601" s="5" t="s">
        <v>314</v>
      </c>
    </row>
    <row r="1602" spans="1:10">
      <c r="C1602" s="5" t="s">
        <v>315</v>
      </c>
    </row>
    <row r="1603" spans="1:10">
      <c r="C1603" s="5" t="s">
        <v>316</v>
      </c>
    </row>
    <row r="1604" spans="1:10">
      <c r="C1604" s="5" t="s">
        <v>317</v>
      </c>
    </row>
    <row r="1605" spans="1:10">
      <c r="C1605" s="5" t="s">
        <v>335</v>
      </c>
    </row>
    <row r="1606" spans="1:10" ht="26.25">
      <c r="A1606" s="5">
        <v>15</v>
      </c>
      <c r="B1606" s="16" t="s">
        <v>339</v>
      </c>
      <c r="C1606" s="5" t="s">
        <v>325</v>
      </c>
      <c r="D1606" s="7">
        <f>ROUND( 35,2 )</f>
        <v>35</v>
      </c>
      <c r="E1606" s="5" t="s">
        <v>22</v>
      </c>
      <c r="F1606" s="6" t="s">
        <v>23</v>
      </c>
      <c r="G1606" s="8">
        <v>0</v>
      </c>
      <c r="H1606" s="7">
        <f>ROUND( D$1606*G1606,0 )</f>
        <v>0</v>
      </c>
    </row>
    <row r="1607" spans="1:10">
      <c r="F1607" s="6" t="s">
        <v>24</v>
      </c>
      <c r="G1607" s="8">
        <v>0</v>
      </c>
      <c r="I1607" s="7">
        <f>ROUND( D$1606*G1607,0 )</f>
        <v>0</v>
      </c>
    </row>
    <row r="1608" spans="1:10">
      <c r="F1608" s="6" t="s">
        <v>25</v>
      </c>
      <c r="G1608" s="8">
        <v>0</v>
      </c>
      <c r="J1608" s="7">
        <f>ROUND( D$1606*G1608,2 )</f>
        <v>0</v>
      </c>
    </row>
    <row r="1611" spans="1:10">
      <c r="C1611" s="5" t="s">
        <v>314</v>
      </c>
    </row>
    <row r="1612" spans="1:10">
      <c r="C1612" s="5" t="s">
        <v>315</v>
      </c>
    </row>
    <row r="1613" spans="1:10">
      <c r="C1613" s="5" t="s">
        <v>316</v>
      </c>
    </row>
    <row r="1614" spans="1:10">
      <c r="C1614" s="5" t="s">
        <v>317</v>
      </c>
    </row>
    <row r="1615" spans="1:10">
      <c r="C1615" s="5" t="s">
        <v>335</v>
      </c>
    </row>
    <row r="1616" spans="1:10" ht="26.25">
      <c r="A1616" s="5">
        <v>16</v>
      </c>
      <c r="B1616" s="16" t="s">
        <v>340</v>
      </c>
      <c r="C1616" s="5" t="s">
        <v>327</v>
      </c>
      <c r="D1616" s="7">
        <f>ROUND( 65,2 )</f>
        <v>65</v>
      </c>
      <c r="E1616" s="5" t="s">
        <v>22</v>
      </c>
      <c r="F1616" s="6" t="s">
        <v>23</v>
      </c>
      <c r="G1616" s="8">
        <v>0</v>
      </c>
      <c r="H1616" s="7">
        <f>ROUND( D$1616*G1616,0 )</f>
        <v>0</v>
      </c>
    </row>
    <row r="1617" spans="1:10">
      <c r="F1617" s="6" t="s">
        <v>24</v>
      </c>
      <c r="G1617" s="8">
        <v>0</v>
      </c>
      <c r="I1617" s="7">
        <f>ROUND( D$1616*G1617,0 )</f>
        <v>0</v>
      </c>
    </row>
    <row r="1618" spans="1:10">
      <c r="F1618" s="6" t="s">
        <v>25</v>
      </c>
      <c r="G1618" s="8">
        <v>0</v>
      </c>
      <c r="J1618" s="7">
        <f>ROUND( D$1616*G1618,2 )</f>
        <v>0</v>
      </c>
    </row>
    <row r="1621" spans="1:10">
      <c r="C1621" s="5" t="s">
        <v>314</v>
      </c>
    </row>
    <row r="1622" spans="1:10">
      <c r="C1622" s="5" t="s">
        <v>315</v>
      </c>
    </row>
    <row r="1623" spans="1:10">
      <c r="C1623" s="5" t="s">
        <v>316</v>
      </c>
    </row>
    <row r="1624" spans="1:10">
      <c r="C1624" s="5" t="s">
        <v>317</v>
      </c>
    </row>
    <row r="1625" spans="1:10">
      <c r="C1625" s="5" t="s">
        <v>335</v>
      </c>
    </row>
    <row r="1626" spans="1:10" ht="26.25">
      <c r="A1626" s="5">
        <v>17</v>
      </c>
      <c r="B1626" s="16" t="s">
        <v>679</v>
      </c>
      <c r="C1626" s="5" t="s">
        <v>329</v>
      </c>
      <c r="D1626" s="7">
        <f>ROUND( 23,2 )</f>
        <v>23</v>
      </c>
      <c r="E1626" s="5" t="s">
        <v>22</v>
      </c>
      <c r="F1626" s="6" t="s">
        <v>23</v>
      </c>
      <c r="G1626" s="8">
        <v>0</v>
      </c>
      <c r="H1626" s="7">
        <f>ROUND( D$1626*G1626,0 )</f>
        <v>0</v>
      </c>
    </row>
    <row r="1627" spans="1:10">
      <c r="F1627" s="6" t="s">
        <v>24</v>
      </c>
      <c r="G1627" s="8">
        <v>0</v>
      </c>
      <c r="I1627" s="7">
        <f>ROUND( D$1626*G1627,0 )</f>
        <v>0</v>
      </c>
    </row>
    <row r="1628" spans="1:10">
      <c r="F1628" s="6" t="s">
        <v>25</v>
      </c>
      <c r="G1628" s="8">
        <v>0</v>
      </c>
      <c r="J1628" s="7">
        <f>ROUND( D$1626*G1628,2 )</f>
        <v>0</v>
      </c>
    </row>
    <row r="1631" spans="1:10">
      <c r="C1631" s="5" t="s">
        <v>314</v>
      </c>
    </row>
    <row r="1632" spans="1:10">
      <c r="C1632" s="5" t="s">
        <v>315</v>
      </c>
    </row>
    <row r="1633" spans="1:10">
      <c r="C1633" s="5" t="s">
        <v>316</v>
      </c>
    </row>
    <row r="1634" spans="1:10">
      <c r="C1634" s="5" t="s">
        <v>317</v>
      </c>
    </row>
    <row r="1635" spans="1:10">
      <c r="C1635" s="5" t="s">
        <v>680</v>
      </c>
    </row>
    <row r="1636" spans="1:10" ht="26.25">
      <c r="A1636" s="5">
        <v>18</v>
      </c>
      <c r="B1636" s="16" t="s">
        <v>681</v>
      </c>
      <c r="C1636" s="5" t="s">
        <v>329</v>
      </c>
      <c r="D1636" s="7">
        <f>ROUND( 2,2 )</f>
        <v>2</v>
      </c>
      <c r="E1636" s="5" t="s">
        <v>22</v>
      </c>
      <c r="F1636" s="6" t="s">
        <v>23</v>
      </c>
      <c r="G1636" s="8">
        <v>0</v>
      </c>
      <c r="H1636" s="7">
        <f>ROUND( D$1636*G1636,0 )</f>
        <v>0</v>
      </c>
    </row>
    <row r="1637" spans="1:10">
      <c r="F1637" s="6" t="s">
        <v>24</v>
      </c>
      <c r="G1637" s="8">
        <v>0</v>
      </c>
      <c r="I1637" s="7">
        <f>ROUND( D$1636*G1637,0 )</f>
        <v>0</v>
      </c>
    </row>
    <row r="1638" spans="1:10">
      <c r="F1638" s="6" t="s">
        <v>25</v>
      </c>
      <c r="G1638" s="8">
        <v>0</v>
      </c>
      <c r="J1638" s="7">
        <f>ROUND( D$1636*G1638,2 )</f>
        <v>0</v>
      </c>
    </row>
    <row r="1641" spans="1:10">
      <c r="C1641" s="5" t="s">
        <v>682</v>
      </c>
    </row>
    <row r="1642" spans="1:10">
      <c r="C1642" s="5" t="s">
        <v>683</v>
      </c>
    </row>
    <row r="1643" spans="1:10">
      <c r="C1643" s="5" t="s">
        <v>684</v>
      </c>
    </row>
    <row r="1644" spans="1:10">
      <c r="C1644" s="5" t="s">
        <v>685</v>
      </c>
    </row>
    <row r="1645" spans="1:10">
      <c r="C1645" s="5" t="s">
        <v>686</v>
      </c>
    </row>
    <row r="1646" spans="1:10" ht="26.25">
      <c r="A1646" s="5">
        <v>19</v>
      </c>
      <c r="B1646" s="16" t="s">
        <v>688</v>
      </c>
      <c r="C1646" s="5" t="s">
        <v>687</v>
      </c>
      <c r="D1646" s="7">
        <f>ROUND( 2,2 )</f>
        <v>2</v>
      </c>
      <c r="E1646" s="5" t="s">
        <v>32</v>
      </c>
      <c r="F1646" s="6" t="s">
        <v>23</v>
      </c>
      <c r="G1646" s="8">
        <v>0</v>
      </c>
      <c r="H1646" s="7">
        <f>ROUND( D$1646*G1646,0 )</f>
        <v>0</v>
      </c>
    </row>
    <row r="1647" spans="1:10">
      <c r="F1647" s="6" t="s">
        <v>24</v>
      </c>
      <c r="G1647" s="8">
        <v>0</v>
      </c>
      <c r="I1647" s="7">
        <f>ROUND( D$1646*G1647,0 )</f>
        <v>0</v>
      </c>
    </row>
    <row r="1648" spans="1:10">
      <c r="F1648" s="6" t="s">
        <v>25</v>
      </c>
      <c r="G1648" s="8">
        <v>0</v>
      </c>
      <c r="J1648" s="7">
        <f>ROUND( D$1646*G1648,2 )</f>
        <v>0</v>
      </c>
    </row>
    <row r="1651" spans="1:10">
      <c r="C1651" s="5" t="s">
        <v>689</v>
      </c>
    </row>
    <row r="1652" spans="1:10">
      <c r="C1652" s="5" t="s">
        <v>690</v>
      </c>
    </row>
    <row r="1653" spans="1:10">
      <c r="C1653" s="5" t="s">
        <v>691</v>
      </c>
    </row>
    <row r="1654" spans="1:10">
      <c r="C1654" s="5" t="s">
        <v>692</v>
      </c>
    </row>
    <row r="1655" spans="1:10" ht="26.25">
      <c r="A1655" s="5">
        <v>20</v>
      </c>
      <c r="B1655" s="16" t="s">
        <v>694</v>
      </c>
      <c r="C1655" s="5" t="s">
        <v>693</v>
      </c>
      <c r="D1655" s="7">
        <f>ROUND( 4,2 )</f>
        <v>4</v>
      </c>
      <c r="E1655" s="5" t="s">
        <v>32</v>
      </c>
      <c r="F1655" s="6" t="s">
        <v>23</v>
      </c>
      <c r="G1655" s="8">
        <v>0</v>
      </c>
      <c r="H1655" s="7">
        <f>ROUND( D$1655*G1655,0 )</f>
        <v>0</v>
      </c>
    </row>
    <row r="1656" spans="1:10">
      <c r="F1656" s="6" t="s">
        <v>24</v>
      </c>
      <c r="G1656" s="8">
        <v>0</v>
      </c>
      <c r="I1656" s="7">
        <f>ROUND( D$1655*G1656,2 )</f>
        <v>0</v>
      </c>
    </row>
    <row r="1657" spans="1:10">
      <c r="F1657" s="6" t="s">
        <v>25</v>
      </c>
      <c r="G1657" s="8">
        <v>0</v>
      </c>
      <c r="J1657" s="7">
        <f>ROUND( D$1655*G1657,2 )</f>
        <v>0</v>
      </c>
    </row>
    <row r="1660" spans="1:10">
      <c r="C1660" s="5" t="s">
        <v>689</v>
      </c>
    </row>
    <row r="1661" spans="1:10">
      <c r="C1661" s="5" t="s">
        <v>690</v>
      </c>
    </row>
    <row r="1662" spans="1:10">
      <c r="C1662" s="5" t="s">
        <v>691</v>
      </c>
    </row>
    <row r="1663" spans="1:10">
      <c r="C1663" s="5" t="s">
        <v>692</v>
      </c>
    </row>
    <row r="1664" spans="1:10" ht="26.25">
      <c r="A1664" s="5">
        <v>21</v>
      </c>
      <c r="B1664" s="16" t="s">
        <v>696</v>
      </c>
      <c r="C1664" s="5" t="s">
        <v>695</v>
      </c>
      <c r="D1664" s="7">
        <f>ROUND( 2,2 )</f>
        <v>2</v>
      </c>
      <c r="E1664" s="5" t="s">
        <v>32</v>
      </c>
      <c r="F1664" s="6" t="s">
        <v>23</v>
      </c>
      <c r="G1664" s="8">
        <v>0</v>
      </c>
      <c r="H1664" s="7">
        <f>ROUND( D$1664*G1664,0 )</f>
        <v>0</v>
      </c>
    </row>
    <row r="1665" spans="1:10">
      <c r="F1665" s="6" t="s">
        <v>24</v>
      </c>
      <c r="G1665" s="8">
        <v>0</v>
      </c>
      <c r="I1665" s="7">
        <f>ROUND( D$1664*G1665,2 )</f>
        <v>0</v>
      </c>
    </row>
    <row r="1666" spans="1:10">
      <c r="F1666" s="6" t="s">
        <v>25</v>
      </c>
      <c r="G1666" s="8">
        <v>0</v>
      </c>
      <c r="J1666" s="7">
        <f>ROUND( D$1664*G1666,2 )</f>
        <v>0</v>
      </c>
    </row>
    <row r="1669" spans="1:10">
      <c r="C1669" s="5" t="s">
        <v>689</v>
      </c>
    </row>
    <row r="1670" spans="1:10">
      <c r="C1670" s="5" t="s">
        <v>690</v>
      </c>
    </row>
    <row r="1671" spans="1:10">
      <c r="C1671" s="5" t="s">
        <v>691</v>
      </c>
    </row>
    <row r="1672" spans="1:10">
      <c r="C1672" s="5" t="s">
        <v>692</v>
      </c>
    </row>
    <row r="1673" spans="1:10" ht="26.25">
      <c r="A1673" s="5">
        <v>22</v>
      </c>
      <c r="B1673" s="16" t="s">
        <v>698</v>
      </c>
      <c r="C1673" s="5" t="s">
        <v>697</v>
      </c>
      <c r="D1673" s="7">
        <f>ROUND( 4,2 )</f>
        <v>4</v>
      </c>
      <c r="E1673" s="5" t="s">
        <v>32</v>
      </c>
      <c r="F1673" s="6" t="s">
        <v>23</v>
      </c>
      <c r="G1673" s="8">
        <v>0</v>
      </c>
      <c r="H1673" s="7">
        <f>ROUND( D$1673*G1673,0 )</f>
        <v>0</v>
      </c>
    </row>
    <row r="1674" spans="1:10">
      <c r="F1674" s="6" t="s">
        <v>24</v>
      </c>
      <c r="G1674" s="8">
        <v>0</v>
      </c>
      <c r="I1674" s="7">
        <f>ROUND( D$1673*G1674,2 )</f>
        <v>0</v>
      </c>
    </row>
    <row r="1675" spans="1:10">
      <c r="F1675" s="6" t="s">
        <v>25</v>
      </c>
      <c r="G1675" s="8">
        <v>0</v>
      </c>
      <c r="J1675" s="7">
        <f>ROUND( D$1673*G1675,2 )</f>
        <v>0</v>
      </c>
    </row>
    <row r="1678" spans="1:10">
      <c r="C1678" s="5" t="s">
        <v>689</v>
      </c>
    </row>
    <row r="1679" spans="1:10">
      <c r="C1679" s="5" t="s">
        <v>690</v>
      </c>
    </row>
    <row r="1680" spans="1:10">
      <c r="C1680" s="5" t="s">
        <v>691</v>
      </c>
    </row>
    <row r="1681" spans="1:10">
      <c r="C1681" s="5" t="s">
        <v>692</v>
      </c>
    </row>
    <row r="1682" spans="1:10" ht="26.25">
      <c r="A1682" s="5">
        <v>23</v>
      </c>
      <c r="B1682" s="16" t="s">
        <v>699</v>
      </c>
      <c r="C1682" s="5" t="s">
        <v>182</v>
      </c>
      <c r="D1682" s="7">
        <f>ROUND( 4,2 )</f>
        <v>4</v>
      </c>
      <c r="E1682" s="5" t="s">
        <v>32</v>
      </c>
      <c r="F1682" s="6" t="s">
        <v>23</v>
      </c>
      <c r="G1682" s="8">
        <v>0</v>
      </c>
      <c r="H1682" s="7">
        <f>ROUND( D$1682*G1682,0 )</f>
        <v>0</v>
      </c>
    </row>
    <row r="1683" spans="1:10">
      <c r="F1683" s="6" t="s">
        <v>24</v>
      </c>
      <c r="G1683" s="8">
        <v>0</v>
      </c>
      <c r="I1683" s="7">
        <f>ROUND( D$1682*G1683,2 )</f>
        <v>0</v>
      </c>
    </row>
    <row r="1684" spans="1:10">
      <c r="F1684" s="6" t="s">
        <v>25</v>
      </c>
      <c r="G1684" s="8">
        <v>0</v>
      </c>
      <c r="J1684" s="7">
        <f>ROUND( D$1682*G1684,2 )</f>
        <v>0</v>
      </c>
    </row>
    <row r="1687" spans="1:10">
      <c r="C1687" s="5" t="s">
        <v>700</v>
      </c>
    </row>
    <row r="1688" spans="1:10">
      <c r="C1688" s="5" t="s">
        <v>701</v>
      </c>
    </row>
    <row r="1689" spans="1:10">
      <c r="C1689" s="5" t="s">
        <v>702</v>
      </c>
    </row>
    <row r="1690" spans="1:10">
      <c r="C1690" s="5" t="s">
        <v>703</v>
      </c>
    </row>
    <row r="1691" spans="1:10">
      <c r="C1691" s="5" t="s">
        <v>704</v>
      </c>
    </row>
    <row r="1692" spans="1:10" ht="26.25">
      <c r="A1692" s="5">
        <v>24</v>
      </c>
      <c r="B1692" s="16" t="s">
        <v>706</v>
      </c>
      <c r="C1692" s="5" t="s">
        <v>705</v>
      </c>
      <c r="D1692" s="7">
        <f>ROUND( 4,2 )</f>
        <v>4</v>
      </c>
      <c r="E1692" s="5" t="s">
        <v>32</v>
      </c>
      <c r="F1692" s="6" t="s">
        <v>23</v>
      </c>
      <c r="G1692" s="8">
        <v>0</v>
      </c>
      <c r="H1692" s="7">
        <f>ROUND( D$1692*G1692,0 )</f>
        <v>0</v>
      </c>
    </row>
    <row r="1693" spans="1:10">
      <c r="F1693" s="6" t="s">
        <v>24</v>
      </c>
      <c r="G1693" s="8">
        <v>0</v>
      </c>
      <c r="I1693" s="7">
        <f>ROUND( D$1692*G1693,0 )</f>
        <v>0</v>
      </c>
    </row>
    <row r="1694" spans="1:10">
      <c r="F1694" s="6" t="s">
        <v>25</v>
      </c>
      <c r="G1694" s="8">
        <v>0</v>
      </c>
      <c r="J1694" s="7">
        <f>ROUND( D$1692*G1694,2 )</f>
        <v>0</v>
      </c>
    </row>
    <row r="1697" spans="1:10">
      <c r="C1697" s="5" t="s">
        <v>707</v>
      </c>
    </row>
    <row r="1698" spans="1:10">
      <c r="C1698" s="5" t="s">
        <v>708</v>
      </c>
    </row>
    <row r="1699" spans="1:10">
      <c r="C1699" s="5" t="s">
        <v>709</v>
      </c>
    </row>
    <row r="1700" spans="1:10">
      <c r="C1700" s="5" t="s">
        <v>99</v>
      </c>
    </row>
    <row r="1701" spans="1:10">
      <c r="C1701" s="5" t="s">
        <v>561</v>
      </c>
    </row>
    <row r="1702" spans="1:10">
      <c r="C1702" s="5" t="s">
        <v>710</v>
      </c>
    </row>
    <row r="1703" spans="1:10" ht="26.25">
      <c r="A1703" s="5">
        <v>25</v>
      </c>
      <c r="B1703" s="16" t="s">
        <v>712</v>
      </c>
      <c r="C1703" s="5" t="s">
        <v>711</v>
      </c>
      <c r="D1703" s="7">
        <f>ROUND( 2,2 )</f>
        <v>2</v>
      </c>
      <c r="E1703" s="5" t="s">
        <v>32</v>
      </c>
      <c r="F1703" s="6" t="s">
        <v>23</v>
      </c>
      <c r="G1703" s="8">
        <v>0</v>
      </c>
      <c r="H1703" s="7">
        <f>ROUND( D$1703*G1703,0 )</f>
        <v>0</v>
      </c>
    </row>
    <row r="1704" spans="1:10">
      <c r="F1704" s="6" t="s">
        <v>24</v>
      </c>
      <c r="G1704" s="8">
        <v>0</v>
      </c>
      <c r="I1704" s="7">
        <f>ROUND( D$1703*G1704,0 )</f>
        <v>0</v>
      </c>
    </row>
    <row r="1705" spans="1:10">
      <c r="F1705" s="6" t="s">
        <v>25</v>
      </c>
      <c r="G1705" s="8">
        <v>0</v>
      </c>
      <c r="J1705" s="7">
        <f>ROUND( D$1703*G1705,2 )</f>
        <v>0</v>
      </c>
    </row>
    <row r="1708" spans="1:10">
      <c r="C1708" s="5" t="s">
        <v>558</v>
      </c>
    </row>
    <row r="1709" spans="1:10">
      <c r="C1709" s="5" t="s">
        <v>559</v>
      </c>
    </row>
    <row r="1710" spans="1:10">
      <c r="C1710" s="5" t="s">
        <v>560</v>
      </c>
    </row>
    <row r="1711" spans="1:10">
      <c r="C1711" s="5" t="s">
        <v>99</v>
      </c>
    </row>
    <row r="1712" spans="1:10">
      <c r="C1712" s="5" t="s">
        <v>561</v>
      </c>
    </row>
    <row r="1713" spans="1:10">
      <c r="C1713" s="5" t="s">
        <v>562</v>
      </c>
    </row>
    <row r="1714" spans="1:10" ht="26.25">
      <c r="A1714" s="5">
        <v>26</v>
      </c>
      <c r="B1714" s="16" t="s">
        <v>714</v>
      </c>
      <c r="C1714" s="5" t="s">
        <v>713</v>
      </c>
      <c r="D1714" s="7">
        <f>ROUND( 2,2 )</f>
        <v>2</v>
      </c>
      <c r="E1714" s="5" t="s">
        <v>32</v>
      </c>
      <c r="F1714" s="6" t="s">
        <v>23</v>
      </c>
      <c r="G1714" s="8">
        <v>0</v>
      </c>
      <c r="H1714" s="7">
        <f>ROUND( D$1714*G1714,0 )</f>
        <v>0</v>
      </c>
    </row>
    <row r="1715" spans="1:10">
      <c r="F1715" s="6" t="s">
        <v>24</v>
      </c>
      <c r="G1715" s="8">
        <v>0</v>
      </c>
      <c r="I1715" s="7">
        <f>ROUND( D$1714*G1715,0 )</f>
        <v>0</v>
      </c>
    </row>
    <row r="1716" spans="1:10">
      <c r="F1716" s="6" t="s">
        <v>25</v>
      </c>
      <c r="G1716" s="8">
        <v>0</v>
      </c>
      <c r="J1716" s="7">
        <f>ROUND( D$1714*G1716,2 )</f>
        <v>0</v>
      </c>
    </row>
    <row r="1719" spans="1:10">
      <c r="C1719" s="5" t="s">
        <v>193</v>
      </c>
    </row>
    <row r="1720" spans="1:10">
      <c r="C1720" s="5" t="s">
        <v>194</v>
      </c>
    </row>
    <row r="1721" spans="1:10">
      <c r="C1721" s="5" t="s">
        <v>505</v>
      </c>
    </row>
    <row r="1722" spans="1:10">
      <c r="C1722" s="5" t="s">
        <v>506</v>
      </c>
    </row>
    <row r="1723" spans="1:10" ht="26.25">
      <c r="A1723" s="5">
        <v>27</v>
      </c>
      <c r="B1723" s="16" t="s">
        <v>715</v>
      </c>
      <c r="C1723" s="5" t="s">
        <v>178</v>
      </c>
      <c r="D1723" s="7">
        <f>ROUND( 2,2 )</f>
        <v>2</v>
      </c>
      <c r="E1723" s="5" t="s">
        <v>32</v>
      </c>
      <c r="F1723" s="6" t="s">
        <v>23</v>
      </c>
      <c r="G1723" s="8">
        <v>0</v>
      </c>
      <c r="H1723" s="7">
        <f>ROUND( D$1723*G1723,0 )</f>
        <v>0</v>
      </c>
    </row>
    <row r="1724" spans="1:10">
      <c r="F1724" s="6" t="s">
        <v>24</v>
      </c>
      <c r="G1724" s="8">
        <v>0</v>
      </c>
      <c r="I1724" s="7">
        <f>ROUND( D$1723*G1724,0 )</f>
        <v>0</v>
      </c>
    </row>
    <row r="1725" spans="1:10">
      <c r="F1725" s="6" t="s">
        <v>25</v>
      </c>
      <c r="G1725" s="8">
        <v>0</v>
      </c>
      <c r="J1725" s="7">
        <f>ROUND( D$1723*G1725,2 )</f>
        <v>0</v>
      </c>
    </row>
    <row r="1728" spans="1:10">
      <c r="C1728" s="5" t="s">
        <v>193</v>
      </c>
    </row>
    <row r="1729" spans="1:10">
      <c r="C1729" s="5" t="s">
        <v>194</v>
      </c>
    </row>
    <row r="1730" spans="1:10">
      <c r="C1730" s="5" t="s">
        <v>505</v>
      </c>
    </row>
    <row r="1731" spans="1:10">
      <c r="C1731" s="5" t="s">
        <v>508</v>
      </c>
    </row>
    <row r="1732" spans="1:10" ht="26.25">
      <c r="A1732" s="5">
        <v>28</v>
      </c>
      <c r="B1732" s="16" t="s">
        <v>716</v>
      </c>
      <c r="C1732" s="5" t="s">
        <v>695</v>
      </c>
      <c r="D1732" s="7">
        <f>ROUND( 3,2 )</f>
        <v>3</v>
      </c>
      <c r="E1732" s="5" t="s">
        <v>32</v>
      </c>
      <c r="F1732" s="6" t="s">
        <v>23</v>
      </c>
      <c r="G1732" s="8">
        <v>0</v>
      </c>
      <c r="H1732" s="7">
        <f>ROUND( D$1732*G1732,0 )</f>
        <v>0</v>
      </c>
    </row>
    <row r="1733" spans="1:10">
      <c r="F1733" s="6" t="s">
        <v>24</v>
      </c>
      <c r="G1733" s="8">
        <v>0</v>
      </c>
      <c r="I1733" s="7">
        <f>ROUND( D$1732*G1733,0 )</f>
        <v>0</v>
      </c>
    </row>
    <row r="1734" spans="1:10">
      <c r="F1734" s="6" t="s">
        <v>25</v>
      </c>
      <c r="G1734" s="8">
        <v>0</v>
      </c>
      <c r="J1734" s="7">
        <f>ROUND( D$1732*G1734,2 )</f>
        <v>0</v>
      </c>
    </row>
    <row r="1737" spans="1:10">
      <c r="C1737" s="5" t="s">
        <v>193</v>
      </c>
    </row>
    <row r="1738" spans="1:10">
      <c r="C1738" s="5" t="s">
        <v>194</v>
      </c>
    </row>
    <row r="1739" spans="1:10">
      <c r="C1739" s="5" t="s">
        <v>505</v>
      </c>
    </row>
    <row r="1740" spans="1:10">
      <c r="C1740" s="5" t="s">
        <v>508</v>
      </c>
    </row>
    <row r="1741" spans="1:10" ht="26.25">
      <c r="A1741" s="5">
        <v>29</v>
      </c>
      <c r="B1741" s="16" t="s">
        <v>717</v>
      </c>
      <c r="C1741" s="5" t="s">
        <v>697</v>
      </c>
      <c r="D1741" s="7">
        <f>ROUND( 17,2 )</f>
        <v>17</v>
      </c>
      <c r="E1741" s="5" t="s">
        <v>32</v>
      </c>
      <c r="F1741" s="6" t="s">
        <v>23</v>
      </c>
      <c r="G1741" s="8">
        <v>0</v>
      </c>
      <c r="H1741" s="7">
        <f>ROUND( D$1741*G1741,0 )</f>
        <v>0</v>
      </c>
    </row>
    <row r="1742" spans="1:10">
      <c r="F1742" s="6" t="s">
        <v>24</v>
      </c>
      <c r="G1742" s="8">
        <v>0</v>
      </c>
      <c r="I1742" s="7">
        <f>ROUND( D$1741*G1742,0 )</f>
        <v>0</v>
      </c>
    </row>
    <row r="1743" spans="1:10">
      <c r="F1743" s="6" t="s">
        <v>25</v>
      </c>
      <c r="G1743" s="8">
        <v>0</v>
      </c>
      <c r="J1743" s="7">
        <f>ROUND( D$1741*G1743,2 )</f>
        <v>0</v>
      </c>
    </row>
    <row r="1746" spans="1:10">
      <c r="C1746" s="5" t="s">
        <v>193</v>
      </c>
    </row>
    <row r="1747" spans="1:10">
      <c r="C1747" s="5" t="s">
        <v>194</v>
      </c>
    </row>
    <row r="1748" spans="1:10">
      <c r="C1748" s="5" t="s">
        <v>505</v>
      </c>
    </row>
    <row r="1749" spans="1:10">
      <c r="C1749" s="5" t="s">
        <v>508</v>
      </c>
    </row>
    <row r="1750" spans="1:10" ht="26.25">
      <c r="A1750" s="5">
        <v>30</v>
      </c>
      <c r="B1750" s="16" t="s">
        <v>509</v>
      </c>
      <c r="C1750" s="5" t="s">
        <v>182</v>
      </c>
      <c r="D1750" s="7">
        <f>ROUND( 22,2 )</f>
        <v>22</v>
      </c>
      <c r="E1750" s="5" t="s">
        <v>32</v>
      </c>
      <c r="F1750" s="6" t="s">
        <v>23</v>
      </c>
      <c r="G1750" s="8">
        <v>0</v>
      </c>
      <c r="H1750" s="7">
        <f>ROUND( D$1750*G1750,0 )</f>
        <v>0</v>
      </c>
    </row>
    <row r="1751" spans="1:10">
      <c r="F1751" s="6" t="s">
        <v>24</v>
      </c>
      <c r="G1751" s="8">
        <v>0</v>
      </c>
      <c r="I1751" s="7">
        <f>ROUND( D$1750*G1751,0 )</f>
        <v>0</v>
      </c>
    </row>
    <row r="1752" spans="1:10">
      <c r="F1752" s="6" t="s">
        <v>25</v>
      </c>
      <c r="G1752" s="8">
        <v>0</v>
      </c>
      <c r="J1752" s="7">
        <f>ROUND( D$1750*G1752,2 )</f>
        <v>0</v>
      </c>
    </row>
    <row r="1755" spans="1:10">
      <c r="C1755" s="5" t="s">
        <v>718</v>
      </c>
    </row>
    <row r="1756" spans="1:10">
      <c r="C1756" s="5" t="s">
        <v>719</v>
      </c>
    </row>
    <row r="1757" spans="1:10">
      <c r="C1757" s="5" t="s">
        <v>99</v>
      </c>
    </row>
    <row r="1758" spans="1:10">
      <c r="C1758" s="5" t="s">
        <v>720</v>
      </c>
    </row>
    <row r="1759" spans="1:10">
      <c r="C1759" s="5" t="s">
        <v>721</v>
      </c>
    </row>
    <row r="1760" spans="1:10" ht="26.25">
      <c r="A1760" s="5">
        <v>31</v>
      </c>
      <c r="B1760" s="16" t="s">
        <v>723</v>
      </c>
      <c r="C1760" s="5" t="s">
        <v>722</v>
      </c>
      <c r="D1760" s="7">
        <f>ROUND( 2,2 )</f>
        <v>2</v>
      </c>
      <c r="E1760" s="5" t="s">
        <v>32</v>
      </c>
      <c r="F1760" s="6" t="s">
        <v>23</v>
      </c>
      <c r="G1760" s="8">
        <v>0</v>
      </c>
      <c r="H1760" s="7">
        <f>ROUND( D$1760*G1760,0 )</f>
        <v>0</v>
      </c>
    </row>
    <row r="1761" spans="1:10">
      <c r="F1761" s="6" t="s">
        <v>24</v>
      </c>
      <c r="G1761" s="8">
        <v>0</v>
      </c>
      <c r="I1761" s="7">
        <f>ROUND( D$1760*G1761,0 )</f>
        <v>0</v>
      </c>
    </row>
    <row r="1762" spans="1:10">
      <c r="F1762" s="6" t="s">
        <v>25</v>
      </c>
      <c r="G1762" s="8">
        <v>0</v>
      </c>
      <c r="J1762" s="7">
        <f>ROUND( D$1760*G1762,2 )</f>
        <v>0</v>
      </c>
    </row>
    <row r="1765" spans="1:10">
      <c r="C1765" s="5" t="s">
        <v>516</v>
      </c>
    </row>
    <row r="1766" spans="1:10" ht="26.25">
      <c r="A1766" s="5">
        <v>32</v>
      </c>
      <c r="B1766" s="16" t="s">
        <v>725</v>
      </c>
      <c r="C1766" s="5" t="s">
        <v>724</v>
      </c>
      <c r="D1766" s="7">
        <f>ROUND( 1,2 )</f>
        <v>1</v>
      </c>
      <c r="E1766" s="5" t="s">
        <v>32</v>
      </c>
      <c r="F1766" s="6" t="s">
        <v>23</v>
      </c>
      <c r="G1766" s="8">
        <v>0</v>
      </c>
      <c r="H1766" s="7">
        <f>ROUND( D$1766*G1766,0 )</f>
        <v>0</v>
      </c>
    </row>
    <row r="1767" spans="1:10">
      <c r="F1767" s="6" t="s">
        <v>24</v>
      </c>
      <c r="G1767" s="8">
        <v>0</v>
      </c>
      <c r="I1767" s="7">
        <f>ROUND( D$1766*G1767,0 )</f>
        <v>0</v>
      </c>
    </row>
    <row r="1768" spans="1:10">
      <c r="F1768" s="6" t="s">
        <v>25</v>
      </c>
      <c r="G1768" s="8">
        <v>0</v>
      </c>
      <c r="J1768" s="7">
        <f>ROUND( D$1766*G1768,2 )</f>
        <v>0</v>
      </c>
    </row>
    <row r="1771" spans="1:10">
      <c r="C1771" s="5" t="s">
        <v>516</v>
      </c>
    </row>
    <row r="1772" spans="1:10" ht="26.25">
      <c r="A1772" s="5">
        <v>33</v>
      </c>
      <c r="B1772" s="16" t="s">
        <v>727</v>
      </c>
      <c r="C1772" s="5" t="s">
        <v>726</v>
      </c>
      <c r="D1772" s="7">
        <f>ROUND( 2,2 )</f>
        <v>2</v>
      </c>
      <c r="E1772" s="5" t="s">
        <v>32</v>
      </c>
      <c r="F1772" s="6" t="s">
        <v>23</v>
      </c>
      <c r="G1772" s="8">
        <v>0</v>
      </c>
      <c r="H1772" s="7">
        <f>ROUND( D$1772*G1772,0 )</f>
        <v>0</v>
      </c>
    </row>
    <row r="1773" spans="1:10">
      <c r="F1773" s="6" t="s">
        <v>24</v>
      </c>
      <c r="G1773" s="8">
        <v>0</v>
      </c>
      <c r="I1773" s="7">
        <f>ROUND( D$1772*G1773,0 )</f>
        <v>0</v>
      </c>
    </row>
    <row r="1774" spans="1:10">
      <c r="F1774" s="6" t="s">
        <v>25</v>
      </c>
      <c r="G1774" s="8">
        <v>0</v>
      </c>
      <c r="J1774" s="7">
        <f>ROUND( D$1772*G1774,2 )</f>
        <v>0</v>
      </c>
    </row>
    <row r="1777" spans="1:10">
      <c r="C1777" s="5" t="s">
        <v>516</v>
      </c>
    </row>
    <row r="1778" spans="1:10" ht="26.25">
      <c r="A1778" s="5">
        <v>34</v>
      </c>
      <c r="B1778" s="16" t="s">
        <v>520</v>
      </c>
      <c r="C1778" s="5" t="s">
        <v>519</v>
      </c>
      <c r="D1778" s="7">
        <f>ROUND( 2,2 )</f>
        <v>2</v>
      </c>
      <c r="E1778" s="5" t="s">
        <v>32</v>
      </c>
      <c r="F1778" s="6" t="s">
        <v>23</v>
      </c>
      <c r="G1778" s="8">
        <v>0</v>
      </c>
      <c r="H1778" s="7">
        <f>ROUND( D$1778*G1778,0 )</f>
        <v>0</v>
      </c>
    </row>
    <row r="1779" spans="1:10">
      <c r="F1779" s="6" t="s">
        <v>24</v>
      </c>
      <c r="G1779" s="8">
        <v>0</v>
      </c>
      <c r="I1779" s="7">
        <f>ROUND( D$1778*G1779,0 )</f>
        <v>0</v>
      </c>
    </row>
    <row r="1780" spans="1:10">
      <c r="F1780" s="6" t="s">
        <v>25</v>
      </c>
      <c r="G1780" s="8">
        <v>0</v>
      </c>
      <c r="J1780" s="7">
        <f>ROUND( D$1778*G1780,2 )</f>
        <v>0</v>
      </c>
    </row>
    <row r="1783" spans="1:10">
      <c r="C1783" s="5" t="s">
        <v>728</v>
      </c>
    </row>
    <row r="1784" spans="1:10">
      <c r="C1784" s="5" t="s">
        <v>729</v>
      </c>
    </row>
    <row r="1785" spans="1:10">
      <c r="C1785" s="5" t="s">
        <v>99</v>
      </c>
    </row>
    <row r="1786" spans="1:10">
      <c r="C1786" s="5" t="s">
        <v>730</v>
      </c>
    </row>
    <row r="1787" spans="1:10">
      <c r="C1787" s="5" t="s">
        <v>731</v>
      </c>
    </row>
    <row r="1788" spans="1:10" ht="26.25">
      <c r="A1788" s="5">
        <v>35</v>
      </c>
      <c r="B1788" s="16" t="s">
        <v>733</v>
      </c>
      <c r="C1788" s="5" t="s">
        <v>732</v>
      </c>
      <c r="D1788" s="7">
        <f>ROUND( 68,2 )</f>
        <v>68</v>
      </c>
      <c r="E1788" s="5" t="s">
        <v>32</v>
      </c>
      <c r="F1788" s="6" t="s">
        <v>23</v>
      </c>
      <c r="G1788" s="8">
        <v>0</v>
      </c>
      <c r="H1788" s="7">
        <f>ROUND( D$1788*G1788,0 )</f>
        <v>0</v>
      </c>
    </row>
    <row r="1789" spans="1:10">
      <c r="F1789" s="6" t="s">
        <v>24</v>
      </c>
      <c r="G1789" s="8">
        <v>0</v>
      </c>
      <c r="I1789" s="7">
        <f>ROUND( D$1788*G1789,0 )</f>
        <v>0</v>
      </c>
    </row>
    <row r="1790" spans="1:10">
      <c r="F1790" s="6" t="s">
        <v>25</v>
      </c>
      <c r="G1790" s="8">
        <v>0</v>
      </c>
      <c r="J1790" s="7">
        <f>ROUND( D$1788*G1790,2 )</f>
        <v>0</v>
      </c>
    </row>
    <row r="1793" spans="1:10">
      <c r="C1793" s="5" t="s">
        <v>728</v>
      </c>
    </row>
    <row r="1794" spans="1:10">
      <c r="C1794" s="5" t="s">
        <v>729</v>
      </c>
    </row>
    <row r="1795" spans="1:10">
      <c r="C1795" s="5" t="s">
        <v>99</v>
      </c>
    </row>
    <row r="1796" spans="1:10">
      <c r="C1796" s="5" t="s">
        <v>730</v>
      </c>
    </row>
    <row r="1797" spans="1:10">
      <c r="C1797" s="5" t="s">
        <v>731</v>
      </c>
    </row>
    <row r="1798" spans="1:10" ht="26.25">
      <c r="A1798" s="5">
        <v>36</v>
      </c>
      <c r="B1798" s="16" t="s">
        <v>735</v>
      </c>
      <c r="C1798" s="5" t="s">
        <v>734</v>
      </c>
      <c r="D1798" s="7">
        <f>ROUND( 4,2 )</f>
        <v>4</v>
      </c>
      <c r="E1798" s="5" t="s">
        <v>32</v>
      </c>
      <c r="F1798" s="6" t="s">
        <v>23</v>
      </c>
      <c r="G1798" s="8">
        <v>0</v>
      </c>
      <c r="H1798" s="7">
        <f>ROUND( D$1798*G1798,0 )</f>
        <v>0</v>
      </c>
    </row>
    <row r="1799" spans="1:10">
      <c r="F1799" s="6" t="s">
        <v>24</v>
      </c>
      <c r="G1799" s="8">
        <v>0</v>
      </c>
      <c r="I1799" s="7">
        <f>ROUND( D$1798*G1799,0 )</f>
        <v>0</v>
      </c>
    </row>
    <row r="1800" spans="1:10">
      <c r="F1800" s="6" t="s">
        <v>25</v>
      </c>
      <c r="G1800" s="8">
        <v>0</v>
      </c>
      <c r="J1800" s="7">
        <f>ROUND( D$1798*G1800,2 )</f>
        <v>0</v>
      </c>
    </row>
    <row r="1803" spans="1:10">
      <c r="C1803" s="5" t="s">
        <v>510</v>
      </c>
    </row>
    <row r="1804" spans="1:10">
      <c r="C1804" s="5" t="s">
        <v>99</v>
      </c>
    </row>
    <row r="1805" spans="1:10">
      <c r="C1805" s="5" t="s">
        <v>511</v>
      </c>
    </row>
    <row r="1806" spans="1:10" ht="26.25">
      <c r="A1806" s="5">
        <v>37</v>
      </c>
      <c r="B1806" s="16" t="s">
        <v>512</v>
      </c>
      <c r="C1806" s="5" t="s">
        <v>178</v>
      </c>
      <c r="D1806" s="7">
        <f>ROUND( 4,2 )</f>
        <v>4</v>
      </c>
      <c r="E1806" s="5" t="s">
        <v>32</v>
      </c>
      <c r="F1806" s="6" t="s">
        <v>23</v>
      </c>
      <c r="G1806" s="8">
        <v>0</v>
      </c>
      <c r="H1806" s="7">
        <f>ROUND( D$1806*G1806,0 )</f>
        <v>0</v>
      </c>
    </row>
    <row r="1807" spans="1:10">
      <c r="F1807" s="6" t="s">
        <v>24</v>
      </c>
      <c r="G1807" s="8">
        <v>0</v>
      </c>
      <c r="I1807" s="7">
        <f>ROUND( D$1806*G1807,0 )</f>
        <v>0</v>
      </c>
    </row>
    <row r="1808" spans="1:10">
      <c r="F1808" s="6" t="s">
        <v>25</v>
      </c>
      <c r="G1808" s="8">
        <v>0</v>
      </c>
      <c r="J1808" s="7">
        <f>ROUND( D$1806*G1808,2 )</f>
        <v>0</v>
      </c>
    </row>
    <row r="1811" spans="1:10">
      <c r="C1811" s="5" t="s">
        <v>736</v>
      </c>
    </row>
    <row r="1812" spans="1:10">
      <c r="C1812" s="5" t="s">
        <v>99</v>
      </c>
    </row>
    <row r="1813" spans="1:10">
      <c r="C1813" s="5" t="s">
        <v>737</v>
      </c>
    </row>
    <row r="1814" spans="1:10">
      <c r="C1814" s="5" t="s">
        <v>738</v>
      </c>
    </row>
    <row r="1815" spans="1:10" ht="26.25">
      <c r="A1815" s="5">
        <v>38</v>
      </c>
      <c r="B1815" s="16" t="s">
        <v>740</v>
      </c>
      <c r="C1815" s="5" t="s">
        <v>739</v>
      </c>
      <c r="D1815" s="7">
        <f>ROUND( 52,2 )</f>
        <v>52</v>
      </c>
      <c r="E1815" s="5" t="s">
        <v>32</v>
      </c>
      <c r="F1815" s="6" t="s">
        <v>23</v>
      </c>
      <c r="G1815" s="8">
        <v>0</v>
      </c>
      <c r="H1815" s="7">
        <f>ROUND( D$1815*G1815,0 )</f>
        <v>0</v>
      </c>
    </row>
    <row r="1816" spans="1:10">
      <c r="F1816" s="6" t="s">
        <v>24</v>
      </c>
      <c r="G1816" s="8">
        <v>0</v>
      </c>
      <c r="I1816" s="7">
        <f>ROUND( D$1815*G1816,0 )</f>
        <v>0</v>
      </c>
    </row>
    <row r="1817" spans="1:10">
      <c r="F1817" s="6" t="s">
        <v>25</v>
      </c>
      <c r="G1817" s="8">
        <v>0</v>
      </c>
      <c r="J1817" s="7">
        <f>ROUND( D$1815*G1817,2 )</f>
        <v>0</v>
      </c>
    </row>
    <row r="1820" spans="1:10">
      <c r="C1820" s="5" t="s">
        <v>741</v>
      </c>
    </row>
    <row r="1821" spans="1:10">
      <c r="C1821" s="5" t="s">
        <v>742</v>
      </c>
    </row>
    <row r="1822" spans="1:10">
      <c r="C1822" s="5" t="s">
        <v>743</v>
      </c>
    </row>
    <row r="1823" spans="1:10" ht="26.25">
      <c r="A1823" s="5">
        <v>39</v>
      </c>
      <c r="B1823" s="16" t="s">
        <v>745</v>
      </c>
      <c r="C1823" s="5" t="s">
        <v>744</v>
      </c>
      <c r="D1823" s="7">
        <f>ROUND( 4,2 )</f>
        <v>4</v>
      </c>
      <c r="E1823" s="5" t="s">
        <v>32</v>
      </c>
      <c r="F1823" s="6" t="s">
        <v>23</v>
      </c>
      <c r="G1823" s="8">
        <v>0</v>
      </c>
      <c r="H1823" s="7">
        <f>ROUND( D$1823*G1823,0 )</f>
        <v>0</v>
      </c>
    </row>
    <row r="1824" spans="1:10">
      <c r="F1824" s="6" t="s">
        <v>24</v>
      </c>
      <c r="G1824" s="8">
        <v>0</v>
      </c>
      <c r="I1824" s="7">
        <f>ROUND( D$1823*G1824,0 )</f>
        <v>0</v>
      </c>
    </row>
    <row r="1825" spans="1:10">
      <c r="F1825" s="6" t="s">
        <v>25</v>
      </c>
      <c r="G1825" s="8">
        <v>0</v>
      </c>
      <c r="J1825" s="7">
        <f>ROUND( D$1823*G1825,2 )</f>
        <v>0</v>
      </c>
    </row>
    <row r="1828" spans="1:10">
      <c r="C1828" s="5" t="s">
        <v>746</v>
      </c>
    </row>
    <row r="1829" spans="1:10">
      <c r="C1829" s="5" t="s">
        <v>708</v>
      </c>
    </row>
    <row r="1830" spans="1:10">
      <c r="C1830" s="5" t="s">
        <v>709</v>
      </c>
    </row>
    <row r="1831" spans="1:10">
      <c r="C1831" s="5" t="s">
        <v>99</v>
      </c>
    </row>
    <row r="1832" spans="1:10">
      <c r="C1832" s="5" t="s">
        <v>561</v>
      </c>
    </row>
    <row r="1833" spans="1:10">
      <c r="C1833" s="5" t="s">
        <v>747</v>
      </c>
    </row>
    <row r="1834" spans="1:10" ht="26.25">
      <c r="A1834" s="5">
        <v>40</v>
      </c>
      <c r="B1834" s="16" t="s">
        <v>749</v>
      </c>
      <c r="C1834" s="5" t="s">
        <v>748</v>
      </c>
      <c r="D1834" s="7">
        <f>ROUND( 8,2 )</f>
        <v>8</v>
      </c>
      <c r="E1834" s="5" t="s">
        <v>32</v>
      </c>
      <c r="F1834" s="6" t="s">
        <v>23</v>
      </c>
      <c r="G1834" s="8">
        <v>0</v>
      </c>
      <c r="H1834" s="7">
        <f>ROUND( D$1834*G1834,0 )</f>
        <v>0</v>
      </c>
    </row>
    <row r="1835" spans="1:10">
      <c r="F1835" s="6" t="s">
        <v>24</v>
      </c>
      <c r="G1835" s="8">
        <v>0</v>
      </c>
      <c r="I1835" s="7">
        <f>ROUND( D$1834*G1835,0 )</f>
        <v>0</v>
      </c>
    </row>
    <row r="1836" spans="1:10">
      <c r="F1836" s="6" t="s">
        <v>25</v>
      </c>
      <c r="G1836" s="8">
        <v>0</v>
      </c>
      <c r="J1836" s="7">
        <f>ROUND( D$1834*G1836,2 )</f>
        <v>0</v>
      </c>
    </row>
    <row r="1839" spans="1:10">
      <c r="C1839" s="5" t="s">
        <v>750</v>
      </c>
    </row>
    <row r="1840" spans="1:10">
      <c r="C1840" s="5" t="s">
        <v>751</v>
      </c>
    </row>
    <row r="1841" spans="1:10">
      <c r="C1841" s="5" t="s">
        <v>752</v>
      </c>
    </row>
    <row r="1842" spans="1:10">
      <c r="C1842" s="5" t="s">
        <v>753</v>
      </c>
    </row>
    <row r="1843" spans="1:10" ht="26.25">
      <c r="A1843" s="5">
        <v>41</v>
      </c>
      <c r="B1843" s="16" t="s">
        <v>755</v>
      </c>
      <c r="C1843" s="5" t="s">
        <v>754</v>
      </c>
      <c r="D1843" s="7">
        <f>ROUND( 34,2 )</f>
        <v>34</v>
      </c>
      <c r="E1843" s="5" t="s">
        <v>32</v>
      </c>
      <c r="F1843" s="6" t="s">
        <v>23</v>
      </c>
      <c r="G1843" s="8">
        <v>0</v>
      </c>
      <c r="H1843" s="7">
        <f>ROUND( D$1843*G1843,0 )</f>
        <v>0</v>
      </c>
    </row>
    <row r="1844" spans="1:10">
      <c r="F1844" s="6" t="s">
        <v>24</v>
      </c>
      <c r="G1844" s="8">
        <v>0</v>
      </c>
      <c r="I1844" s="7">
        <f>ROUND( D$1843*G1844,0 )</f>
        <v>0</v>
      </c>
    </row>
    <row r="1845" spans="1:10">
      <c r="F1845" s="6" t="s">
        <v>25</v>
      </c>
      <c r="G1845" s="8">
        <v>0</v>
      </c>
      <c r="J1845" s="7">
        <f>ROUND( D$1843*G1845,2 )</f>
        <v>0</v>
      </c>
    </row>
    <row r="1848" spans="1:10">
      <c r="C1848" s="5" t="s">
        <v>750</v>
      </c>
    </row>
    <row r="1849" spans="1:10">
      <c r="C1849" s="5" t="s">
        <v>751</v>
      </c>
    </row>
    <row r="1850" spans="1:10">
      <c r="C1850" s="5" t="s">
        <v>752</v>
      </c>
    </row>
    <row r="1851" spans="1:10">
      <c r="C1851" s="5" t="s">
        <v>753</v>
      </c>
    </row>
    <row r="1852" spans="1:10" ht="26.25">
      <c r="A1852" s="5">
        <v>42</v>
      </c>
      <c r="B1852" s="16" t="s">
        <v>757</v>
      </c>
      <c r="C1852" s="5" t="s">
        <v>756</v>
      </c>
      <c r="D1852" s="7">
        <f>ROUND( 2,2 )</f>
        <v>2</v>
      </c>
      <c r="E1852" s="5" t="s">
        <v>32</v>
      </c>
      <c r="F1852" s="6" t="s">
        <v>23</v>
      </c>
      <c r="G1852" s="8">
        <v>0</v>
      </c>
      <c r="H1852" s="7">
        <f>ROUND( D$1852*G1852,0 )</f>
        <v>0</v>
      </c>
    </row>
    <row r="1853" spans="1:10">
      <c r="F1853" s="6" t="s">
        <v>24</v>
      </c>
      <c r="G1853" s="8">
        <v>0</v>
      </c>
      <c r="I1853" s="7">
        <f>ROUND( D$1852*G1853,0 )</f>
        <v>0</v>
      </c>
    </row>
    <row r="1854" spans="1:10">
      <c r="F1854" s="6" t="s">
        <v>25</v>
      </c>
      <c r="G1854" s="8">
        <v>0</v>
      </c>
      <c r="J1854" s="7">
        <f>ROUND( D$1852*G1854,2 )</f>
        <v>0</v>
      </c>
    </row>
    <row r="1857" spans="1:10">
      <c r="C1857" s="5" t="s">
        <v>542</v>
      </c>
    </row>
    <row r="1858" spans="1:10">
      <c r="C1858" s="5" t="s">
        <v>758</v>
      </c>
    </row>
    <row r="1859" spans="1:10">
      <c r="C1859" s="5" t="s">
        <v>759</v>
      </c>
    </row>
    <row r="1860" spans="1:10">
      <c r="C1860" s="5" t="s">
        <v>760</v>
      </c>
    </row>
    <row r="1861" spans="1:10">
      <c r="C1861" s="5" t="s">
        <v>761</v>
      </c>
    </row>
    <row r="1862" spans="1:10">
      <c r="C1862" s="5" t="s">
        <v>762</v>
      </c>
    </row>
    <row r="1863" spans="1:10">
      <c r="C1863" s="5" t="s">
        <v>99</v>
      </c>
    </row>
    <row r="1864" spans="1:10">
      <c r="C1864" s="5" t="s">
        <v>763</v>
      </c>
    </row>
    <row r="1865" spans="1:10" ht="26.25">
      <c r="A1865" s="5">
        <v>43</v>
      </c>
      <c r="B1865" s="16" t="s">
        <v>765</v>
      </c>
      <c r="C1865" s="5" t="s">
        <v>764</v>
      </c>
      <c r="D1865" s="7">
        <f>ROUND( 1,2 )</f>
        <v>1</v>
      </c>
      <c r="E1865" s="5" t="s">
        <v>32</v>
      </c>
      <c r="F1865" s="6" t="s">
        <v>23</v>
      </c>
      <c r="G1865" s="8">
        <v>0</v>
      </c>
      <c r="H1865" s="7">
        <f>ROUND( D$1865*G1865,0 )</f>
        <v>0</v>
      </c>
    </row>
    <row r="1866" spans="1:10">
      <c r="F1866" s="6" t="s">
        <v>24</v>
      </c>
      <c r="G1866" s="8">
        <v>0</v>
      </c>
      <c r="I1866" s="7">
        <f>ROUND( D$1865*G1866,0 )</f>
        <v>0</v>
      </c>
    </row>
    <row r="1867" spans="1:10">
      <c r="F1867" s="6" t="s">
        <v>25</v>
      </c>
      <c r="G1867" s="8">
        <v>0</v>
      </c>
      <c r="J1867" s="7">
        <f>ROUND( D$1865*G1867,2 )</f>
        <v>0</v>
      </c>
    </row>
    <row r="1870" spans="1:10">
      <c r="C1870" s="5" t="s">
        <v>542</v>
      </c>
    </row>
    <row r="1871" spans="1:10">
      <c r="C1871" s="5" t="s">
        <v>758</v>
      </c>
    </row>
    <row r="1872" spans="1:10">
      <c r="C1872" s="5" t="s">
        <v>759</v>
      </c>
    </row>
    <row r="1873" spans="1:10">
      <c r="C1873" s="5" t="s">
        <v>760</v>
      </c>
    </row>
    <row r="1874" spans="1:10">
      <c r="C1874" s="5" t="s">
        <v>761</v>
      </c>
    </row>
    <row r="1875" spans="1:10">
      <c r="C1875" s="5" t="s">
        <v>762</v>
      </c>
    </row>
    <row r="1876" spans="1:10">
      <c r="C1876" s="5" t="s">
        <v>99</v>
      </c>
    </row>
    <row r="1877" spans="1:10">
      <c r="C1877" s="5" t="s">
        <v>763</v>
      </c>
    </row>
    <row r="1878" spans="1:10" ht="26.25">
      <c r="A1878" s="5">
        <v>44</v>
      </c>
      <c r="B1878" s="16" t="s">
        <v>767</v>
      </c>
      <c r="C1878" s="5" t="s">
        <v>766</v>
      </c>
      <c r="D1878" s="7">
        <f>ROUND( 1,2 )</f>
        <v>1</v>
      </c>
      <c r="E1878" s="5" t="s">
        <v>32</v>
      </c>
      <c r="F1878" s="6" t="s">
        <v>23</v>
      </c>
      <c r="G1878" s="8">
        <v>0</v>
      </c>
      <c r="H1878" s="7">
        <f>ROUND( D$1878*G1878,0 )</f>
        <v>0</v>
      </c>
    </row>
    <row r="1879" spans="1:10">
      <c r="F1879" s="6" t="s">
        <v>24</v>
      </c>
      <c r="G1879" s="8">
        <v>0</v>
      </c>
      <c r="I1879" s="7">
        <f>ROUND( D$1878*G1879,0 )</f>
        <v>0</v>
      </c>
    </row>
    <row r="1880" spans="1:10">
      <c r="F1880" s="6" t="s">
        <v>25</v>
      </c>
      <c r="G1880" s="8">
        <v>0</v>
      </c>
      <c r="J1880" s="7">
        <f>ROUND( D$1878*G1880,2 )</f>
        <v>0</v>
      </c>
    </row>
    <row r="1883" spans="1:10">
      <c r="C1883" s="5" t="s">
        <v>542</v>
      </c>
    </row>
    <row r="1884" spans="1:10">
      <c r="C1884" s="5" t="s">
        <v>758</v>
      </c>
    </row>
    <row r="1885" spans="1:10">
      <c r="C1885" s="5" t="s">
        <v>759</v>
      </c>
    </row>
    <row r="1886" spans="1:10">
      <c r="C1886" s="5" t="s">
        <v>760</v>
      </c>
    </row>
    <row r="1887" spans="1:10">
      <c r="C1887" s="5" t="s">
        <v>761</v>
      </c>
    </row>
    <row r="1888" spans="1:10">
      <c r="C1888" s="5" t="s">
        <v>762</v>
      </c>
    </row>
    <row r="1889" spans="1:10">
      <c r="C1889" s="5" t="s">
        <v>99</v>
      </c>
    </row>
    <row r="1890" spans="1:10">
      <c r="C1890" s="5" t="s">
        <v>768</v>
      </c>
    </row>
    <row r="1891" spans="1:10" ht="26.25">
      <c r="A1891" s="5">
        <v>45</v>
      </c>
      <c r="B1891" s="16" t="s">
        <v>770</v>
      </c>
      <c r="C1891" s="5" t="s">
        <v>769</v>
      </c>
      <c r="D1891" s="7">
        <f>ROUND( 1,2 )</f>
        <v>1</v>
      </c>
      <c r="E1891" s="5" t="s">
        <v>32</v>
      </c>
      <c r="F1891" s="6" t="s">
        <v>23</v>
      </c>
      <c r="G1891" s="8">
        <v>0</v>
      </c>
      <c r="H1891" s="7">
        <f>ROUND( D$1891*G1891,0 )</f>
        <v>0</v>
      </c>
    </row>
    <row r="1892" spans="1:10">
      <c r="F1892" s="6" t="s">
        <v>24</v>
      </c>
      <c r="G1892" s="8">
        <v>0</v>
      </c>
      <c r="I1892" s="7">
        <f>ROUND( D$1891*G1892,0 )</f>
        <v>0</v>
      </c>
    </row>
    <row r="1893" spans="1:10">
      <c r="F1893" s="6" t="s">
        <v>25</v>
      </c>
      <c r="G1893" s="8">
        <v>0</v>
      </c>
      <c r="J1893" s="7">
        <f>ROUND( D$1891*G1893,2 )</f>
        <v>0</v>
      </c>
    </row>
    <row r="1896" spans="1:10">
      <c r="C1896" s="5" t="s">
        <v>552</v>
      </c>
    </row>
    <row r="1897" spans="1:10">
      <c r="C1897" s="5" t="s">
        <v>553</v>
      </c>
    </row>
    <row r="1898" spans="1:10">
      <c r="C1898" s="5" t="s">
        <v>554</v>
      </c>
    </row>
    <row r="1899" spans="1:10">
      <c r="C1899" s="5" t="s">
        <v>99</v>
      </c>
    </row>
    <row r="1900" spans="1:10">
      <c r="C1900" s="5" t="s">
        <v>555</v>
      </c>
    </row>
    <row r="1901" spans="1:10" ht="26.25">
      <c r="A1901" s="5">
        <v>46</v>
      </c>
      <c r="B1901" s="16" t="s">
        <v>772</v>
      </c>
      <c r="C1901" s="5" t="s">
        <v>771</v>
      </c>
      <c r="D1901" s="7">
        <f>ROUND( 2,2 )</f>
        <v>2</v>
      </c>
      <c r="E1901" s="5" t="s">
        <v>32</v>
      </c>
      <c r="F1901" s="6" t="s">
        <v>23</v>
      </c>
      <c r="G1901" s="8">
        <v>0</v>
      </c>
      <c r="H1901" s="7">
        <f>ROUND( D$1901*G1901,0 )</f>
        <v>0</v>
      </c>
    </row>
    <row r="1902" spans="1:10">
      <c r="F1902" s="6" t="s">
        <v>24</v>
      </c>
      <c r="G1902" s="8">
        <v>0</v>
      </c>
      <c r="I1902" s="7">
        <f>ROUND( D$1901*G1902,0 )</f>
        <v>0</v>
      </c>
    </row>
    <row r="1903" spans="1:10">
      <c r="F1903" s="6" t="s">
        <v>25</v>
      </c>
      <c r="G1903" s="8">
        <v>0</v>
      </c>
      <c r="J1903" s="7">
        <f>ROUND( D$1901*G1903,2 )</f>
        <v>0</v>
      </c>
    </row>
    <row r="1906" spans="1:10">
      <c r="C1906" s="5" t="s">
        <v>552</v>
      </c>
    </row>
    <row r="1907" spans="1:10">
      <c r="C1907" s="5" t="s">
        <v>553</v>
      </c>
    </row>
    <row r="1908" spans="1:10">
      <c r="C1908" s="5" t="s">
        <v>554</v>
      </c>
    </row>
    <row r="1909" spans="1:10">
      <c r="C1909" s="5" t="s">
        <v>99</v>
      </c>
    </row>
    <row r="1910" spans="1:10">
      <c r="C1910" s="5" t="s">
        <v>555</v>
      </c>
    </row>
    <row r="1911" spans="1:10" ht="26.25">
      <c r="A1911" s="5">
        <v>47</v>
      </c>
      <c r="B1911" s="16" t="s">
        <v>557</v>
      </c>
      <c r="C1911" s="5" t="s">
        <v>556</v>
      </c>
      <c r="D1911" s="7">
        <f>ROUND( 1,2 )</f>
        <v>1</v>
      </c>
      <c r="E1911" s="5" t="s">
        <v>32</v>
      </c>
      <c r="F1911" s="6" t="s">
        <v>23</v>
      </c>
      <c r="G1911" s="8">
        <v>0</v>
      </c>
      <c r="H1911" s="7">
        <f>ROUND( D$1911*G1911,0 )</f>
        <v>0</v>
      </c>
    </row>
    <row r="1912" spans="1:10">
      <c r="F1912" s="6" t="s">
        <v>24</v>
      </c>
      <c r="G1912" s="8">
        <v>0</v>
      </c>
      <c r="I1912" s="7">
        <f>ROUND( D$1911*G1912,0 )</f>
        <v>0</v>
      </c>
    </row>
    <row r="1913" spans="1:10">
      <c r="F1913" s="6" t="s">
        <v>25</v>
      </c>
      <c r="G1913" s="8">
        <v>0</v>
      </c>
      <c r="J1913" s="7">
        <f>ROUND( D$1911*G1913,2 )</f>
        <v>0</v>
      </c>
    </row>
    <row r="1916" spans="1:10">
      <c r="C1916" s="5" t="s">
        <v>558</v>
      </c>
    </row>
    <row r="1917" spans="1:10">
      <c r="C1917" s="5" t="s">
        <v>559</v>
      </c>
    </row>
    <row r="1918" spans="1:10">
      <c r="C1918" s="5" t="s">
        <v>560</v>
      </c>
    </row>
    <row r="1919" spans="1:10">
      <c r="C1919" s="5" t="s">
        <v>99</v>
      </c>
    </row>
    <row r="1920" spans="1:10">
      <c r="C1920" s="5" t="s">
        <v>561</v>
      </c>
    </row>
    <row r="1921" spans="1:10">
      <c r="C1921" s="5" t="s">
        <v>773</v>
      </c>
    </row>
    <row r="1922" spans="1:10" ht="26.25">
      <c r="A1922" s="5">
        <v>48</v>
      </c>
      <c r="B1922" s="16" t="s">
        <v>774</v>
      </c>
      <c r="C1922" s="5" t="s">
        <v>713</v>
      </c>
      <c r="D1922" s="7">
        <f>ROUND( 2,2 )</f>
        <v>2</v>
      </c>
      <c r="E1922" s="5" t="s">
        <v>32</v>
      </c>
      <c r="F1922" s="6" t="s">
        <v>23</v>
      </c>
      <c r="G1922" s="8">
        <v>0</v>
      </c>
      <c r="H1922" s="7">
        <f>ROUND( D$1922*G1922,0 )</f>
        <v>0</v>
      </c>
    </row>
    <row r="1923" spans="1:10">
      <c r="F1923" s="6" t="s">
        <v>24</v>
      </c>
      <c r="G1923" s="8">
        <v>0</v>
      </c>
      <c r="I1923" s="7">
        <f>ROUND( D$1922*G1923,0 )</f>
        <v>0</v>
      </c>
    </row>
    <row r="1924" spans="1:10">
      <c r="F1924" s="6" t="s">
        <v>25</v>
      </c>
      <c r="G1924" s="8">
        <v>0</v>
      </c>
      <c r="J1924" s="7">
        <f>ROUND( D$1922*G1924,2 )</f>
        <v>0</v>
      </c>
    </row>
    <row r="1927" spans="1:10">
      <c r="C1927" s="5" t="s">
        <v>558</v>
      </c>
    </row>
    <row r="1928" spans="1:10">
      <c r="C1928" s="5" t="s">
        <v>559</v>
      </c>
    </row>
    <row r="1929" spans="1:10">
      <c r="C1929" s="5" t="s">
        <v>560</v>
      </c>
    </row>
    <row r="1930" spans="1:10">
      <c r="C1930" s="5" t="s">
        <v>99</v>
      </c>
    </row>
    <row r="1931" spans="1:10">
      <c r="C1931" s="5" t="s">
        <v>561</v>
      </c>
    </row>
    <row r="1932" spans="1:10">
      <c r="C1932" s="5" t="s">
        <v>562</v>
      </c>
    </row>
    <row r="1933" spans="1:10" ht="26.25">
      <c r="A1933" s="5">
        <v>49</v>
      </c>
      <c r="B1933" s="16" t="s">
        <v>714</v>
      </c>
      <c r="C1933" s="5" t="s">
        <v>713</v>
      </c>
      <c r="D1933" s="7">
        <f>ROUND( 1,2 )</f>
        <v>1</v>
      </c>
      <c r="E1933" s="5" t="s">
        <v>32</v>
      </c>
      <c r="F1933" s="6" t="s">
        <v>23</v>
      </c>
      <c r="G1933" s="8">
        <v>0</v>
      </c>
      <c r="H1933" s="7">
        <f>ROUND( D$1933*G1933,0 )</f>
        <v>0</v>
      </c>
    </row>
    <row r="1934" spans="1:10">
      <c r="F1934" s="6" t="s">
        <v>24</v>
      </c>
      <c r="G1934" s="8">
        <v>0</v>
      </c>
      <c r="I1934" s="7">
        <f>ROUND( D$1933*G1934,0 )</f>
        <v>0</v>
      </c>
    </row>
    <row r="1935" spans="1:10">
      <c r="F1935" s="6" t="s">
        <v>25</v>
      </c>
      <c r="G1935" s="8">
        <v>0</v>
      </c>
      <c r="J1935" s="7">
        <f>ROUND( D$1933*G1935,2 )</f>
        <v>0</v>
      </c>
    </row>
    <row r="1938" spans="1:10">
      <c r="C1938" s="5" t="s">
        <v>775</v>
      </c>
    </row>
    <row r="1939" spans="1:10">
      <c r="C1939" s="5" t="s">
        <v>488</v>
      </c>
    </row>
    <row r="1940" spans="1:10" ht="26.25">
      <c r="A1940" s="5">
        <v>50</v>
      </c>
      <c r="B1940" s="16" t="s">
        <v>777</v>
      </c>
      <c r="C1940" s="5" t="s">
        <v>776</v>
      </c>
      <c r="D1940" s="7">
        <f>ROUND( 2,2 )</f>
        <v>2</v>
      </c>
      <c r="E1940" s="5" t="s">
        <v>32</v>
      </c>
      <c r="F1940" s="6" t="s">
        <v>23</v>
      </c>
      <c r="G1940" s="8">
        <v>0</v>
      </c>
      <c r="H1940" s="7">
        <f>ROUND( D$1940*G1940,0 )</f>
        <v>0</v>
      </c>
    </row>
    <row r="1941" spans="1:10">
      <c r="F1941" s="6" t="s">
        <v>24</v>
      </c>
      <c r="G1941" s="8">
        <v>0</v>
      </c>
      <c r="I1941" s="7">
        <f>ROUND( D$1940*G1941,0 )</f>
        <v>0</v>
      </c>
    </row>
    <row r="1942" spans="1:10">
      <c r="F1942" s="6" t="s">
        <v>25</v>
      </c>
      <c r="G1942" s="8">
        <v>0</v>
      </c>
      <c r="J1942" s="7">
        <f>ROUND( D$1940*G1942,2 )</f>
        <v>0</v>
      </c>
    </row>
    <row r="1945" spans="1:10">
      <c r="C1945" s="5" t="s">
        <v>778</v>
      </c>
    </row>
    <row r="1946" spans="1:10">
      <c r="C1946" s="5" t="s">
        <v>99</v>
      </c>
    </row>
    <row r="1947" spans="1:10">
      <c r="C1947" s="5" t="s">
        <v>779</v>
      </c>
    </row>
    <row r="1948" spans="1:10" ht="26.25">
      <c r="A1948" s="5">
        <v>51</v>
      </c>
      <c r="B1948" s="16" t="s">
        <v>780</v>
      </c>
      <c r="C1948" s="5" t="s">
        <v>180</v>
      </c>
      <c r="D1948" s="7">
        <f>ROUND( 1,2 )</f>
        <v>1</v>
      </c>
      <c r="E1948" s="5" t="s">
        <v>32</v>
      </c>
      <c r="F1948" s="6" t="s">
        <v>23</v>
      </c>
      <c r="G1948" s="8">
        <v>0</v>
      </c>
      <c r="H1948" s="7">
        <f>ROUND( D$1948*G1948,0 )</f>
        <v>0</v>
      </c>
    </row>
    <row r="1949" spans="1:10">
      <c r="F1949" s="6" t="s">
        <v>24</v>
      </c>
      <c r="G1949" s="8">
        <v>0</v>
      </c>
      <c r="I1949" s="7">
        <f>ROUND( D$1948*G1949,0 )</f>
        <v>0</v>
      </c>
    </row>
    <row r="1950" spans="1:10">
      <c r="F1950" s="6" t="s">
        <v>25</v>
      </c>
      <c r="G1950" s="8">
        <v>0</v>
      </c>
      <c r="J1950" s="7">
        <f>ROUND( D$1948*G1950,2 )</f>
        <v>0</v>
      </c>
    </row>
    <row r="1953" spans="1:10">
      <c r="C1953" s="5" t="s">
        <v>778</v>
      </c>
    </row>
    <row r="1954" spans="1:10">
      <c r="C1954" s="5" t="s">
        <v>99</v>
      </c>
    </row>
    <row r="1955" spans="1:10">
      <c r="C1955" s="5" t="s">
        <v>779</v>
      </c>
    </row>
    <row r="1956" spans="1:10" ht="26.25">
      <c r="A1956" s="5">
        <v>52</v>
      </c>
      <c r="B1956" s="16" t="s">
        <v>781</v>
      </c>
      <c r="C1956" s="5" t="s">
        <v>695</v>
      </c>
      <c r="D1956" s="7">
        <f>ROUND( 1,2 )</f>
        <v>1</v>
      </c>
      <c r="E1956" s="5" t="s">
        <v>32</v>
      </c>
      <c r="F1956" s="6" t="s">
        <v>23</v>
      </c>
      <c r="G1956" s="8">
        <v>0</v>
      </c>
      <c r="H1956" s="7">
        <f>ROUND( D$1956*G1956,0 )</f>
        <v>0</v>
      </c>
    </row>
    <row r="1957" spans="1:10">
      <c r="F1957" s="6" t="s">
        <v>24</v>
      </c>
      <c r="G1957" s="8">
        <v>0</v>
      </c>
      <c r="I1957" s="7">
        <f>ROUND( D$1956*G1957,0 )</f>
        <v>0</v>
      </c>
    </row>
    <row r="1958" spans="1:10">
      <c r="F1958" s="6" t="s">
        <v>25</v>
      </c>
      <c r="G1958" s="8">
        <v>0</v>
      </c>
      <c r="J1958" s="7">
        <f>ROUND( D$1956*G1958,2 )</f>
        <v>0</v>
      </c>
    </row>
    <row r="1961" spans="1:10">
      <c r="C1961" s="5" t="s">
        <v>778</v>
      </c>
    </row>
    <row r="1962" spans="1:10">
      <c r="C1962" s="5" t="s">
        <v>99</v>
      </c>
    </row>
    <row r="1963" spans="1:10">
      <c r="C1963" s="5" t="s">
        <v>779</v>
      </c>
    </row>
    <row r="1964" spans="1:10" ht="26.25">
      <c r="A1964" s="5">
        <v>53</v>
      </c>
      <c r="B1964" s="16" t="s">
        <v>782</v>
      </c>
      <c r="C1964" s="5" t="s">
        <v>697</v>
      </c>
      <c r="D1964" s="7">
        <f>ROUND( 2,2 )</f>
        <v>2</v>
      </c>
      <c r="E1964" s="5" t="s">
        <v>32</v>
      </c>
      <c r="F1964" s="6" t="s">
        <v>23</v>
      </c>
      <c r="G1964" s="8">
        <v>0</v>
      </c>
      <c r="H1964" s="7">
        <f>ROUND( D$1964*G1964,0 )</f>
        <v>0</v>
      </c>
    </row>
    <row r="1965" spans="1:10">
      <c r="F1965" s="6" t="s">
        <v>24</v>
      </c>
      <c r="G1965" s="8">
        <v>0</v>
      </c>
      <c r="I1965" s="7">
        <f>ROUND( D$1964*G1965,0 )</f>
        <v>0</v>
      </c>
    </row>
    <row r="1966" spans="1:10">
      <c r="F1966" s="6" t="s">
        <v>25</v>
      </c>
      <c r="G1966" s="8">
        <v>0</v>
      </c>
      <c r="J1966" s="7">
        <f>ROUND( D$1964*G1966,2 )</f>
        <v>0</v>
      </c>
    </row>
    <row r="1969" spans="1:10">
      <c r="C1969" s="5" t="s">
        <v>783</v>
      </c>
    </row>
    <row r="1970" spans="1:10">
      <c r="C1970" s="5" t="s">
        <v>784</v>
      </c>
    </row>
    <row r="1971" spans="1:10">
      <c r="C1971" s="5" t="s">
        <v>785</v>
      </c>
    </row>
    <row r="1972" spans="1:10">
      <c r="C1972" s="5" t="s">
        <v>99</v>
      </c>
    </row>
    <row r="1973" spans="1:10">
      <c r="C1973" s="5" t="s">
        <v>786</v>
      </c>
    </row>
    <row r="1974" spans="1:10" ht="26.25">
      <c r="A1974" s="5">
        <v>54</v>
      </c>
      <c r="B1974" s="16" t="s">
        <v>788</v>
      </c>
      <c r="C1974" s="5" t="s">
        <v>787</v>
      </c>
      <c r="D1974" s="7">
        <f>ROUND( 1,2 )</f>
        <v>1</v>
      </c>
      <c r="E1974" s="5" t="s">
        <v>32</v>
      </c>
      <c r="F1974" s="6" t="s">
        <v>23</v>
      </c>
      <c r="G1974" s="8">
        <v>0</v>
      </c>
      <c r="H1974" s="7">
        <f>ROUND( D$1974*G1974,0 )</f>
        <v>0</v>
      </c>
    </row>
    <row r="1975" spans="1:10">
      <c r="F1975" s="6" t="s">
        <v>24</v>
      </c>
      <c r="G1975" s="8">
        <v>0</v>
      </c>
      <c r="I1975" s="7">
        <f>ROUND( D$1974*G1975,0 )</f>
        <v>0</v>
      </c>
    </row>
    <row r="1976" spans="1:10">
      <c r="F1976" s="6" t="s">
        <v>25</v>
      </c>
      <c r="G1976" s="8">
        <v>0</v>
      </c>
      <c r="J1976" s="7">
        <f>ROUND( D$1974*G1976,2 )</f>
        <v>0</v>
      </c>
    </row>
    <row r="1979" spans="1:10">
      <c r="C1979" s="5" t="s">
        <v>783</v>
      </c>
    </row>
    <row r="1980" spans="1:10">
      <c r="C1980" s="5" t="s">
        <v>784</v>
      </c>
    </row>
    <row r="1981" spans="1:10">
      <c r="C1981" s="5" t="s">
        <v>789</v>
      </c>
    </row>
    <row r="1982" spans="1:10">
      <c r="C1982" s="5" t="s">
        <v>790</v>
      </c>
    </row>
    <row r="1983" spans="1:10">
      <c r="C1983" s="5" t="s">
        <v>99</v>
      </c>
    </row>
    <row r="1984" spans="1:10">
      <c r="C1984" s="5" t="s">
        <v>791</v>
      </c>
    </row>
    <row r="1985" spans="1:10" ht="26.25">
      <c r="A1985" s="5">
        <v>55</v>
      </c>
      <c r="B1985" s="16" t="s">
        <v>793</v>
      </c>
      <c r="C1985" s="5" t="s">
        <v>792</v>
      </c>
      <c r="D1985" s="7">
        <f>ROUND( 1,2 )</f>
        <v>1</v>
      </c>
      <c r="E1985" s="5" t="s">
        <v>32</v>
      </c>
      <c r="F1985" s="6" t="s">
        <v>23</v>
      </c>
      <c r="G1985" s="8">
        <v>0</v>
      </c>
      <c r="H1985" s="7">
        <f>ROUND( D$1985*G1985,0 )</f>
        <v>0</v>
      </c>
    </row>
    <row r="1986" spans="1:10">
      <c r="F1986" s="6" t="s">
        <v>24</v>
      </c>
      <c r="G1986" s="8">
        <v>0</v>
      </c>
      <c r="I1986" s="7">
        <f>ROUND( D$1985*G1986,0 )</f>
        <v>0</v>
      </c>
    </row>
    <row r="1987" spans="1:10">
      <c r="F1987" s="6" t="s">
        <v>25</v>
      </c>
      <c r="G1987" s="8">
        <v>0</v>
      </c>
      <c r="J1987" s="7">
        <f>ROUND( D$1985*G1987,2 )</f>
        <v>0</v>
      </c>
    </row>
    <row r="1990" spans="1:10">
      <c r="C1990" s="5" t="s">
        <v>794</v>
      </c>
    </row>
    <row r="1991" spans="1:10">
      <c r="C1991" s="5" t="s">
        <v>795</v>
      </c>
    </row>
    <row r="1992" spans="1:10">
      <c r="C1992" s="5" t="s">
        <v>796</v>
      </c>
    </row>
    <row r="1993" spans="1:10" ht="26.25">
      <c r="A1993" s="5">
        <v>56</v>
      </c>
      <c r="B1993" s="16" t="s">
        <v>798</v>
      </c>
      <c r="C1993" s="5" t="s">
        <v>797</v>
      </c>
      <c r="D1993" s="7">
        <f>ROUND( 2,2 )</f>
        <v>2</v>
      </c>
      <c r="E1993" s="5" t="s">
        <v>32</v>
      </c>
      <c r="F1993" s="6" t="s">
        <v>23</v>
      </c>
      <c r="G1993" s="8">
        <v>0</v>
      </c>
      <c r="H1993" s="7">
        <f>ROUND( D$1993*G1993,0 )</f>
        <v>0</v>
      </c>
    </row>
    <row r="1994" spans="1:10">
      <c r="F1994" s="6" t="s">
        <v>24</v>
      </c>
      <c r="G1994" s="8">
        <v>0</v>
      </c>
      <c r="I1994" s="7">
        <f>ROUND( D$1993*G1994,0 )</f>
        <v>0</v>
      </c>
    </row>
    <row r="1995" spans="1:10">
      <c r="F1995" s="6" t="s">
        <v>25</v>
      </c>
      <c r="G1995" s="8">
        <v>0</v>
      </c>
      <c r="J1995" s="7">
        <f>ROUND( D$1993*G1995,2 )</f>
        <v>0</v>
      </c>
    </row>
    <row r="1998" spans="1:10">
      <c r="C1998" s="5" t="s">
        <v>799</v>
      </c>
    </row>
    <row r="1999" spans="1:10">
      <c r="C1999" s="5" t="s">
        <v>800</v>
      </c>
    </row>
    <row r="2000" spans="1:10">
      <c r="C2000" s="5" t="s">
        <v>801</v>
      </c>
    </row>
    <row r="2001" spans="1:10">
      <c r="C2001" s="5" t="s">
        <v>802</v>
      </c>
    </row>
    <row r="2002" spans="1:10">
      <c r="C2002" s="5" t="s">
        <v>803</v>
      </c>
    </row>
    <row r="2003" spans="1:10">
      <c r="C2003" s="5" t="s">
        <v>804</v>
      </c>
    </row>
    <row r="2004" spans="1:10">
      <c r="C2004" s="5" t="s">
        <v>805</v>
      </c>
    </row>
    <row r="2005" spans="1:10" ht="26.25">
      <c r="A2005" s="5">
        <v>57</v>
      </c>
      <c r="B2005" s="16" t="s">
        <v>806</v>
      </c>
      <c r="C2005" s="5" t="s">
        <v>182</v>
      </c>
      <c r="D2005" s="7">
        <f>ROUND( 1,2 )</f>
        <v>1</v>
      </c>
      <c r="E2005" s="5" t="s">
        <v>32</v>
      </c>
      <c r="F2005" s="6" t="s">
        <v>23</v>
      </c>
      <c r="G2005" s="8">
        <v>0</v>
      </c>
      <c r="H2005" s="7">
        <f>ROUND( D$2005*G2005,0 )</f>
        <v>0</v>
      </c>
    </row>
    <row r="2006" spans="1:10">
      <c r="F2006" s="6" t="s">
        <v>24</v>
      </c>
      <c r="G2006" s="8">
        <v>0</v>
      </c>
      <c r="I2006" s="7">
        <f>ROUND( D$2005*G2006,0 )</f>
        <v>0</v>
      </c>
    </row>
    <row r="2007" spans="1:10">
      <c r="F2007" s="6" t="s">
        <v>25</v>
      </c>
      <c r="G2007" s="8">
        <v>0</v>
      </c>
      <c r="J2007" s="7">
        <f>ROUND( D$2005*G2007,2 )</f>
        <v>0</v>
      </c>
    </row>
    <row r="2010" spans="1:10">
      <c r="C2010" s="5" t="s">
        <v>807</v>
      </c>
    </row>
    <row r="2011" spans="1:10">
      <c r="C2011" s="5" t="s">
        <v>808</v>
      </c>
    </row>
    <row r="2012" spans="1:10">
      <c r="C2012" s="5" t="s">
        <v>809</v>
      </c>
    </row>
    <row r="2013" spans="1:10">
      <c r="C2013" s="5" t="s">
        <v>810</v>
      </c>
    </row>
    <row r="2014" spans="1:10">
      <c r="C2014" s="5" t="s">
        <v>803</v>
      </c>
    </row>
    <row r="2015" spans="1:10">
      <c r="C2015" s="5" t="s">
        <v>811</v>
      </c>
    </row>
    <row r="2016" spans="1:10">
      <c r="C2016" s="5" t="s">
        <v>805</v>
      </c>
    </row>
    <row r="2017" spans="1:10" ht="26.25">
      <c r="A2017" s="5">
        <v>58</v>
      </c>
      <c r="B2017" s="16" t="s">
        <v>812</v>
      </c>
      <c r="C2017" s="5" t="s">
        <v>697</v>
      </c>
      <c r="D2017" s="7">
        <f>ROUND( 1,2 )</f>
        <v>1</v>
      </c>
      <c r="E2017" s="5" t="s">
        <v>32</v>
      </c>
      <c r="F2017" s="6" t="s">
        <v>23</v>
      </c>
      <c r="G2017" s="8">
        <v>0</v>
      </c>
      <c r="H2017" s="7">
        <f>ROUND( D$2017*G2017,0 )</f>
        <v>0</v>
      </c>
    </row>
    <row r="2018" spans="1:10">
      <c r="F2018" s="6" t="s">
        <v>24</v>
      </c>
      <c r="G2018" s="8">
        <v>0</v>
      </c>
      <c r="I2018" s="7">
        <f>ROUND( D$2017*G2018,0 )</f>
        <v>0</v>
      </c>
    </row>
    <row r="2019" spans="1:10">
      <c r="F2019" s="6" t="s">
        <v>25</v>
      </c>
      <c r="G2019" s="8">
        <v>0</v>
      </c>
      <c r="J2019" s="7">
        <f>ROUND( D$2017*G2019,2 )</f>
        <v>0</v>
      </c>
    </row>
    <row r="2022" spans="1:10">
      <c r="C2022" s="5" t="s">
        <v>807</v>
      </c>
    </row>
    <row r="2023" spans="1:10">
      <c r="C2023" s="5" t="s">
        <v>808</v>
      </c>
    </row>
    <row r="2024" spans="1:10">
      <c r="C2024" s="5" t="s">
        <v>809</v>
      </c>
    </row>
    <row r="2025" spans="1:10">
      <c r="C2025" s="5" t="s">
        <v>810</v>
      </c>
    </row>
    <row r="2026" spans="1:10">
      <c r="C2026" s="5" t="s">
        <v>803</v>
      </c>
    </row>
    <row r="2027" spans="1:10">
      <c r="C2027" s="5" t="s">
        <v>811</v>
      </c>
    </row>
    <row r="2028" spans="1:10">
      <c r="C2028" s="5" t="s">
        <v>805</v>
      </c>
    </row>
    <row r="2029" spans="1:10" ht="26.25">
      <c r="A2029" s="5">
        <v>59</v>
      </c>
      <c r="B2029" s="16" t="s">
        <v>812</v>
      </c>
      <c r="C2029" s="5" t="s">
        <v>182</v>
      </c>
      <c r="D2029" s="7">
        <f>ROUND( 1,2 )</f>
        <v>1</v>
      </c>
      <c r="E2029" s="5" t="s">
        <v>32</v>
      </c>
      <c r="F2029" s="6" t="s">
        <v>23</v>
      </c>
      <c r="G2029" s="8">
        <v>0</v>
      </c>
      <c r="H2029" s="7">
        <f>ROUND( D$2029*G2029,0 )</f>
        <v>0</v>
      </c>
    </row>
    <row r="2030" spans="1:10">
      <c r="F2030" s="6" t="s">
        <v>24</v>
      </c>
      <c r="G2030" s="8">
        <v>0</v>
      </c>
      <c r="I2030" s="7">
        <f>ROUND( D$2029*G2030,0 )</f>
        <v>0</v>
      </c>
    </row>
    <row r="2031" spans="1:10">
      <c r="F2031" s="6" t="s">
        <v>25</v>
      </c>
      <c r="G2031" s="8">
        <v>0</v>
      </c>
      <c r="J2031" s="7">
        <f>ROUND( D$2029*G2031,2 )</f>
        <v>0</v>
      </c>
    </row>
    <row r="2034" spans="1:10">
      <c r="C2034" s="5" t="s">
        <v>813</v>
      </c>
    </row>
    <row r="2035" spans="1:10">
      <c r="C2035" s="5" t="s">
        <v>808</v>
      </c>
    </row>
    <row r="2036" spans="1:10">
      <c r="C2036" s="5" t="s">
        <v>809</v>
      </c>
    </row>
    <row r="2037" spans="1:10">
      <c r="C2037" s="5" t="s">
        <v>810</v>
      </c>
    </row>
    <row r="2038" spans="1:10">
      <c r="C2038" s="5" t="s">
        <v>803</v>
      </c>
    </row>
    <row r="2039" spans="1:10">
      <c r="C2039" s="5" t="s">
        <v>814</v>
      </c>
    </row>
    <row r="2040" spans="1:10">
      <c r="C2040" s="5" t="s">
        <v>815</v>
      </c>
    </row>
    <row r="2041" spans="1:10" ht="26.25">
      <c r="A2041" s="5">
        <v>60</v>
      </c>
      <c r="B2041" s="16" t="s">
        <v>817</v>
      </c>
      <c r="C2041" s="5" t="s">
        <v>816</v>
      </c>
      <c r="D2041" s="7">
        <f>ROUND( 1,2 )</f>
        <v>1</v>
      </c>
      <c r="E2041" s="5" t="s">
        <v>32</v>
      </c>
      <c r="F2041" s="6" t="s">
        <v>23</v>
      </c>
      <c r="G2041" s="8">
        <v>0</v>
      </c>
      <c r="H2041" s="7">
        <f>ROUND( D$2041*G2041,0 )</f>
        <v>0</v>
      </c>
    </row>
    <row r="2042" spans="1:10">
      <c r="F2042" s="6" t="s">
        <v>24</v>
      </c>
      <c r="G2042" s="8">
        <v>0</v>
      </c>
      <c r="I2042" s="7">
        <f>ROUND( D$2041*G2042,0 )</f>
        <v>0</v>
      </c>
    </row>
    <row r="2043" spans="1:10">
      <c r="F2043" s="6" t="s">
        <v>25</v>
      </c>
      <c r="G2043" s="8">
        <v>0</v>
      </c>
      <c r="J2043" s="7">
        <f>ROUND( D$2041*G2043,2 )</f>
        <v>0</v>
      </c>
    </row>
    <row r="2046" spans="1:10">
      <c r="C2046" s="5" t="s">
        <v>818</v>
      </c>
    </row>
    <row r="2047" spans="1:10">
      <c r="C2047" s="5" t="s">
        <v>819</v>
      </c>
    </row>
    <row r="2048" spans="1:10">
      <c r="C2048" s="5" t="s">
        <v>820</v>
      </c>
    </row>
    <row r="2049" spans="1:10" ht="26.25">
      <c r="A2049" s="5">
        <v>61</v>
      </c>
      <c r="B2049" s="16" t="s">
        <v>822</v>
      </c>
      <c r="C2049" s="5" t="s">
        <v>821</v>
      </c>
      <c r="D2049" s="7">
        <f>ROUND( 1,2 )</f>
        <v>1</v>
      </c>
      <c r="E2049" s="5" t="s">
        <v>32</v>
      </c>
      <c r="F2049" s="6" t="s">
        <v>23</v>
      </c>
      <c r="G2049" s="8">
        <v>0</v>
      </c>
      <c r="H2049" s="7">
        <f>ROUND( D$2049*G2049,0 )</f>
        <v>0</v>
      </c>
    </row>
    <row r="2050" spans="1:10">
      <c r="F2050" s="6" t="s">
        <v>24</v>
      </c>
      <c r="G2050" s="8">
        <v>0</v>
      </c>
      <c r="I2050" s="7">
        <f>ROUND( D$2049*G2050,0 )</f>
        <v>0</v>
      </c>
    </row>
    <row r="2051" spans="1:10">
      <c r="F2051" s="6" t="s">
        <v>25</v>
      </c>
      <c r="G2051" s="8">
        <v>0</v>
      </c>
      <c r="J2051" s="7">
        <f>ROUND( D$2049*G2051,2 )</f>
        <v>0</v>
      </c>
    </row>
    <row r="2054" spans="1:10">
      <c r="C2054" s="5" t="s">
        <v>530</v>
      </c>
    </row>
    <row r="2055" spans="1:10">
      <c r="C2055" s="5" t="s">
        <v>488</v>
      </c>
    </row>
    <row r="2056" spans="1:10" ht="26.25">
      <c r="A2056" s="5">
        <v>62</v>
      </c>
      <c r="B2056" s="16" t="s">
        <v>532</v>
      </c>
      <c r="C2056" s="5" t="s">
        <v>531</v>
      </c>
      <c r="D2056" s="7">
        <f>ROUND( 2,2 )</f>
        <v>2</v>
      </c>
      <c r="E2056" s="5" t="s">
        <v>32</v>
      </c>
      <c r="F2056" s="6" t="s">
        <v>23</v>
      </c>
      <c r="G2056" s="8">
        <v>0</v>
      </c>
      <c r="H2056" s="7">
        <f>ROUND( D$2056*G2056,0 )</f>
        <v>0</v>
      </c>
    </row>
    <row r="2057" spans="1:10">
      <c r="F2057" s="6" t="s">
        <v>24</v>
      </c>
      <c r="G2057" s="8">
        <v>0</v>
      </c>
      <c r="I2057" s="7">
        <f>ROUND( D$2056*G2057,0 )</f>
        <v>0</v>
      </c>
    </row>
    <row r="2058" spans="1:10">
      <c r="F2058" s="6" t="s">
        <v>25</v>
      </c>
      <c r="G2058" s="8">
        <v>0</v>
      </c>
      <c r="J2058" s="7">
        <f>ROUND( D$2056*G2058,2 )</f>
        <v>0</v>
      </c>
    </row>
    <row r="2061" spans="1:10">
      <c r="C2061" s="5" t="s">
        <v>823</v>
      </c>
    </row>
    <row r="2062" spans="1:10">
      <c r="C2062" s="5" t="s">
        <v>824</v>
      </c>
    </row>
    <row r="2063" spans="1:10">
      <c r="C2063" s="5" t="s">
        <v>825</v>
      </c>
    </row>
    <row r="2064" spans="1:10">
      <c r="C2064" s="5" t="s">
        <v>535</v>
      </c>
    </row>
    <row r="2065" spans="1:10">
      <c r="C2065" s="5" t="s">
        <v>536</v>
      </c>
    </row>
    <row r="2066" spans="1:10">
      <c r="C2066" s="5" t="s">
        <v>537</v>
      </c>
    </row>
    <row r="2067" spans="1:10">
      <c r="C2067" s="5" t="s">
        <v>826</v>
      </c>
    </row>
    <row r="2068" spans="1:10">
      <c r="C2068" s="5" t="s">
        <v>539</v>
      </c>
    </row>
    <row r="2069" spans="1:10" ht="26.25">
      <c r="A2069" s="5">
        <v>63</v>
      </c>
      <c r="B2069" s="16" t="s">
        <v>828</v>
      </c>
      <c r="C2069" s="5" t="s">
        <v>827</v>
      </c>
      <c r="D2069" s="7">
        <f>ROUND( 1,2 )</f>
        <v>1</v>
      </c>
      <c r="E2069" s="5" t="s">
        <v>32</v>
      </c>
      <c r="F2069" s="6" t="s">
        <v>23</v>
      </c>
      <c r="G2069" s="8">
        <v>0</v>
      </c>
      <c r="H2069" s="7">
        <f>ROUND( D$2069*G2069,0 )</f>
        <v>0</v>
      </c>
    </row>
    <row r="2070" spans="1:10">
      <c r="F2070" s="6" t="s">
        <v>24</v>
      </c>
      <c r="G2070" s="8">
        <v>0</v>
      </c>
      <c r="I2070" s="7">
        <f>ROUND( D$2069*G2070,0 )</f>
        <v>0</v>
      </c>
    </row>
    <row r="2071" spans="1:10">
      <c r="F2071" s="6" t="s">
        <v>25</v>
      </c>
      <c r="G2071" s="8">
        <v>0</v>
      </c>
      <c r="J2071" s="7">
        <f>ROUND( D$2069*G2071,2 )</f>
        <v>0</v>
      </c>
    </row>
    <row r="2074" spans="1:10">
      <c r="C2074" s="5" t="s">
        <v>823</v>
      </c>
    </row>
    <row r="2075" spans="1:10">
      <c r="C2075" s="5" t="s">
        <v>824</v>
      </c>
    </row>
    <row r="2076" spans="1:10">
      <c r="C2076" s="5" t="s">
        <v>825</v>
      </c>
    </row>
    <row r="2077" spans="1:10">
      <c r="C2077" s="5" t="s">
        <v>535</v>
      </c>
    </row>
    <row r="2078" spans="1:10">
      <c r="C2078" s="5" t="s">
        <v>536</v>
      </c>
    </row>
    <row r="2079" spans="1:10">
      <c r="C2079" s="5" t="s">
        <v>537</v>
      </c>
    </row>
    <row r="2080" spans="1:10">
      <c r="C2080" s="5" t="s">
        <v>826</v>
      </c>
    </row>
    <row r="2081" spans="1:10">
      <c r="C2081" s="5" t="s">
        <v>539</v>
      </c>
    </row>
    <row r="2082" spans="1:10" ht="26.25">
      <c r="A2082" s="5">
        <v>64</v>
      </c>
      <c r="B2082" s="16" t="s">
        <v>828</v>
      </c>
      <c r="C2082" s="5" t="s">
        <v>829</v>
      </c>
      <c r="D2082" s="7">
        <f>ROUND( 1,2 )</f>
        <v>1</v>
      </c>
      <c r="E2082" s="5" t="s">
        <v>32</v>
      </c>
      <c r="F2082" s="6" t="s">
        <v>23</v>
      </c>
      <c r="G2082" s="8">
        <v>0</v>
      </c>
      <c r="H2082" s="7">
        <f>ROUND( D$2082*G2082,0 )</f>
        <v>0</v>
      </c>
    </row>
    <row r="2083" spans="1:10">
      <c r="F2083" s="6" t="s">
        <v>24</v>
      </c>
      <c r="G2083" s="8">
        <v>0</v>
      </c>
      <c r="I2083" s="7">
        <f>ROUND( D$2082*G2083,0 )</f>
        <v>0</v>
      </c>
    </row>
    <row r="2084" spans="1:10">
      <c r="F2084" s="6" t="s">
        <v>25</v>
      </c>
      <c r="G2084" s="8">
        <v>0</v>
      </c>
      <c r="J2084" s="7">
        <f>ROUND( D$2082*G2084,2 )</f>
        <v>0</v>
      </c>
    </row>
    <row r="2087" spans="1:10">
      <c r="C2087" s="5" t="s">
        <v>823</v>
      </c>
    </row>
    <row r="2088" spans="1:10">
      <c r="C2088" s="5" t="s">
        <v>824</v>
      </c>
    </row>
    <row r="2089" spans="1:10">
      <c r="C2089" s="5" t="s">
        <v>825</v>
      </c>
    </row>
    <row r="2090" spans="1:10">
      <c r="C2090" s="5" t="s">
        <v>535</v>
      </c>
    </row>
    <row r="2091" spans="1:10">
      <c r="C2091" s="5" t="s">
        <v>536</v>
      </c>
    </row>
    <row r="2092" spans="1:10">
      <c r="C2092" s="5" t="s">
        <v>537</v>
      </c>
    </row>
    <row r="2093" spans="1:10">
      <c r="C2093" s="5" t="s">
        <v>826</v>
      </c>
    </row>
    <row r="2094" spans="1:10">
      <c r="C2094" s="5" t="s">
        <v>539</v>
      </c>
    </row>
    <row r="2095" spans="1:10" ht="26.25">
      <c r="A2095" s="5">
        <v>65</v>
      </c>
      <c r="B2095" s="16" t="s">
        <v>831</v>
      </c>
      <c r="C2095" s="5" t="s">
        <v>830</v>
      </c>
      <c r="D2095" s="7">
        <f>ROUND( 1,2 )</f>
        <v>1</v>
      </c>
      <c r="E2095" s="5" t="s">
        <v>32</v>
      </c>
      <c r="F2095" s="6" t="s">
        <v>23</v>
      </c>
      <c r="G2095" s="8">
        <v>0</v>
      </c>
      <c r="H2095" s="7">
        <f>ROUND( D$2095*G2095,0 )</f>
        <v>0</v>
      </c>
    </row>
    <row r="2096" spans="1:10">
      <c r="F2096" s="6" t="s">
        <v>24</v>
      </c>
      <c r="G2096" s="8">
        <v>0</v>
      </c>
      <c r="I2096" s="7">
        <f>ROUND( D$2095*G2096,0 )</f>
        <v>0</v>
      </c>
    </row>
    <row r="2097" spans="1:10">
      <c r="F2097" s="6" t="s">
        <v>25</v>
      </c>
      <c r="G2097" s="8">
        <v>0</v>
      </c>
      <c r="J2097" s="7">
        <f>ROUND( D$2095*G2097,2 )</f>
        <v>0</v>
      </c>
    </row>
    <row r="2100" spans="1:10">
      <c r="C2100" s="5" t="s">
        <v>823</v>
      </c>
    </row>
    <row r="2101" spans="1:10">
      <c r="C2101" s="5" t="s">
        <v>824</v>
      </c>
    </row>
    <row r="2102" spans="1:10">
      <c r="C2102" s="5" t="s">
        <v>825</v>
      </c>
    </row>
    <row r="2103" spans="1:10">
      <c r="C2103" s="5" t="s">
        <v>535</v>
      </c>
    </row>
    <row r="2104" spans="1:10">
      <c r="C2104" s="5" t="s">
        <v>536</v>
      </c>
    </row>
    <row r="2105" spans="1:10">
      <c r="C2105" s="5" t="s">
        <v>537</v>
      </c>
    </row>
    <row r="2106" spans="1:10">
      <c r="C2106" s="5" t="s">
        <v>826</v>
      </c>
    </row>
    <row r="2107" spans="1:10">
      <c r="C2107" s="5" t="s">
        <v>539</v>
      </c>
    </row>
    <row r="2108" spans="1:10" ht="26.25">
      <c r="A2108" s="5">
        <v>66</v>
      </c>
      <c r="B2108" s="16" t="s">
        <v>831</v>
      </c>
      <c r="C2108" s="5" t="s">
        <v>832</v>
      </c>
      <c r="D2108" s="7">
        <f>ROUND( 2,2 )</f>
        <v>2</v>
      </c>
      <c r="E2108" s="5" t="s">
        <v>32</v>
      </c>
      <c r="F2108" s="6" t="s">
        <v>23</v>
      </c>
      <c r="G2108" s="8">
        <v>0</v>
      </c>
      <c r="H2108" s="7">
        <f>ROUND( D$2108*G2108,0 )</f>
        <v>0</v>
      </c>
    </row>
    <row r="2109" spans="1:10">
      <c r="F2109" s="6" t="s">
        <v>24</v>
      </c>
      <c r="G2109" s="8">
        <v>0</v>
      </c>
      <c r="I2109" s="7">
        <f>ROUND( D$2108*G2109,0 )</f>
        <v>0</v>
      </c>
    </row>
    <row r="2110" spans="1:10">
      <c r="F2110" s="6" t="s">
        <v>25</v>
      </c>
      <c r="G2110" s="8">
        <v>0</v>
      </c>
      <c r="J2110" s="7">
        <f>ROUND( D$2108*G2110,2 )</f>
        <v>0</v>
      </c>
    </row>
    <row r="2113" spans="1:10">
      <c r="C2113" s="5" t="s">
        <v>823</v>
      </c>
    </row>
    <row r="2114" spans="1:10">
      <c r="C2114" s="5" t="s">
        <v>833</v>
      </c>
    </row>
    <row r="2115" spans="1:10">
      <c r="C2115" s="5" t="s">
        <v>834</v>
      </c>
    </row>
    <row r="2116" spans="1:10">
      <c r="C2116" s="5" t="s">
        <v>536</v>
      </c>
    </row>
    <row r="2117" spans="1:10">
      <c r="C2117" s="5" t="s">
        <v>537</v>
      </c>
    </row>
    <row r="2118" spans="1:10">
      <c r="C2118" s="5" t="s">
        <v>826</v>
      </c>
    </row>
    <row r="2119" spans="1:10">
      <c r="C2119" s="5" t="s">
        <v>539</v>
      </c>
    </row>
    <row r="2120" spans="1:10" ht="26.25">
      <c r="A2120" s="5">
        <v>67</v>
      </c>
      <c r="B2120" s="16" t="s">
        <v>836</v>
      </c>
      <c r="C2120" s="5" t="s">
        <v>835</v>
      </c>
      <c r="D2120" s="7">
        <f>ROUND( 2,2 )</f>
        <v>2</v>
      </c>
      <c r="E2120" s="5" t="s">
        <v>32</v>
      </c>
      <c r="F2120" s="6" t="s">
        <v>23</v>
      </c>
      <c r="G2120" s="8">
        <v>0</v>
      </c>
      <c r="H2120" s="7">
        <f>ROUND( D$2120*G2120,0 )</f>
        <v>0</v>
      </c>
    </row>
    <row r="2121" spans="1:10">
      <c r="F2121" s="6" t="s">
        <v>24</v>
      </c>
      <c r="G2121" s="8">
        <v>0</v>
      </c>
      <c r="I2121" s="7">
        <f>ROUND( D$2120*G2121,0 )</f>
        <v>0</v>
      </c>
    </row>
    <row r="2122" spans="1:10">
      <c r="F2122" s="6" t="s">
        <v>25</v>
      </c>
      <c r="G2122" s="8">
        <v>0</v>
      </c>
      <c r="J2122" s="7">
        <f>ROUND( D$2120*G2122,2 )</f>
        <v>0</v>
      </c>
    </row>
    <row r="2125" spans="1:10">
      <c r="C2125" s="5" t="s">
        <v>837</v>
      </c>
    </row>
    <row r="2126" spans="1:10">
      <c r="C2126" s="5" t="s">
        <v>838</v>
      </c>
    </row>
    <row r="2127" spans="1:10" ht="26.25">
      <c r="A2127" s="5">
        <v>68</v>
      </c>
      <c r="B2127" s="16" t="s">
        <v>840</v>
      </c>
      <c r="C2127" s="5" t="s">
        <v>839</v>
      </c>
      <c r="D2127" s="7">
        <f>ROUND( 68,2 )</f>
        <v>68</v>
      </c>
      <c r="E2127" s="5" t="s">
        <v>32</v>
      </c>
      <c r="F2127" s="6" t="s">
        <v>23</v>
      </c>
      <c r="G2127" s="8">
        <v>0</v>
      </c>
      <c r="H2127" s="7">
        <f>ROUND( D$2127*G2127,0 )</f>
        <v>0</v>
      </c>
    </row>
    <row r="2128" spans="1:10">
      <c r="F2128" s="6" t="s">
        <v>24</v>
      </c>
      <c r="G2128" s="8">
        <v>0</v>
      </c>
      <c r="I2128" s="7">
        <f>ROUND( D$2127*G2128,0 )</f>
        <v>0</v>
      </c>
    </row>
    <row r="2129" spans="1:10">
      <c r="F2129" s="6" t="s">
        <v>25</v>
      </c>
      <c r="G2129" s="8">
        <v>0</v>
      </c>
      <c r="J2129" s="7">
        <f>ROUND( D$2127*G2129,2 )</f>
        <v>0</v>
      </c>
    </row>
    <row r="2132" spans="1:10">
      <c r="C2132" s="5" t="s">
        <v>837</v>
      </c>
    </row>
    <row r="2133" spans="1:10">
      <c r="C2133" s="5" t="s">
        <v>838</v>
      </c>
    </row>
    <row r="2134" spans="1:10" ht="26.25">
      <c r="A2134" s="5">
        <v>69</v>
      </c>
      <c r="B2134" s="16" t="s">
        <v>842</v>
      </c>
      <c r="C2134" s="5" t="s">
        <v>841</v>
      </c>
      <c r="D2134" s="7">
        <f>ROUND( 4,2 )</f>
        <v>4</v>
      </c>
      <c r="E2134" s="5" t="s">
        <v>32</v>
      </c>
      <c r="F2134" s="6" t="s">
        <v>23</v>
      </c>
      <c r="G2134" s="8">
        <v>0</v>
      </c>
      <c r="H2134" s="7">
        <f>ROUND( D$2134*G2134,0 )</f>
        <v>0</v>
      </c>
    </row>
    <row r="2135" spans="1:10">
      <c r="F2135" s="6" t="s">
        <v>24</v>
      </c>
      <c r="G2135" s="8">
        <v>0</v>
      </c>
      <c r="I2135" s="7">
        <f>ROUND( D$2134*G2135,0 )</f>
        <v>0</v>
      </c>
    </row>
    <row r="2136" spans="1:10">
      <c r="F2136" s="6" t="s">
        <v>25</v>
      </c>
      <c r="G2136" s="8">
        <v>0</v>
      </c>
      <c r="J2136" s="7">
        <f>ROUND( D$2134*G2136,2 )</f>
        <v>0</v>
      </c>
    </row>
    <row r="2139" spans="1:10">
      <c r="C2139" s="5" t="s">
        <v>837</v>
      </c>
    </row>
    <row r="2140" spans="1:10">
      <c r="C2140" s="5" t="s">
        <v>838</v>
      </c>
    </row>
    <row r="2141" spans="1:10" ht="26.25">
      <c r="A2141" s="5">
        <v>70</v>
      </c>
      <c r="B2141" s="16" t="s">
        <v>844</v>
      </c>
      <c r="C2141" s="5" t="s">
        <v>843</v>
      </c>
      <c r="D2141" s="7">
        <f>ROUND( 2,2 )</f>
        <v>2</v>
      </c>
      <c r="E2141" s="5" t="s">
        <v>32</v>
      </c>
      <c r="F2141" s="6" t="s">
        <v>23</v>
      </c>
      <c r="G2141" s="8">
        <v>0</v>
      </c>
      <c r="H2141" s="7">
        <f>ROUND( D$2141*G2141,0 )</f>
        <v>0</v>
      </c>
    </row>
    <row r="2142" spans="1:10">
      <c r="F2142" s="6" t="s">
        <v>24</v>
      </c>
      <c r="G2142" s="8">
        <v>0</v>
      </c>
      <c r="I2142" s="7">
        <f>ROUND( D$2141*G2142,0 )</f>
        <v>0</v>
      </c>
    </row>
    <row r="2143" spans="1:10">
      <c r="F2143" s="6" t="s">
        <v>25</v>
      </c>
      <c r="G2143" s="8">
        <v>0</v>
      </c>
      <c r="J2143" s="7">
        <f>ROUND( D$2141*G2143,2 )</f>
        <v>0</v>
      </c>
    </row>
    <row r="2146" spans="1:10">
      <c r="C2146" s="5" t="s">
        <v>845</v>
      </c>
    </row>
    <row r="2147" spans="1:10">
      <c r="C2147" s="5" t="s">
        <v>846</v>
      </c>
    </row>
    <row r="2148" spans="1:10">
      <c r="C2148" s="5" t="s">
        <v>847</v>
      </c>
    </row>
    <row r="2149" spans="1:10">
      <c r="C2149" s="5" t="s">
        <v>848</v>
      </c>
    </row>
    <row r="2150" spans="1:10">
      <c r="C2150" s="5" t="s">
        <v>849</v>
      </c>
    </row>
    <row r="2151" spans="1:10">
      <c r="C2151" s="5" t="s">
        <v>850</v>
      </c>
    </row>
    <row r="2152" spans="1:10">
      <c r="C2152" s="5" t="s">
        <v>851</v>
      </c>
    </row>
    <row r="2153" spans="1:10">
      <c r="C2153" s="5" t="s">
        <v>852</v>
      </c>
    </row>
    <row r="2154" spans="1:10">
      <c r="C2154" s="5" t="s">
        <v>819</v>
      </c>
    </row>
    <row r="2155" spans="1:10">
      <c r="C2155" s="5" t="s">
        <v>853</v>
      </c>
    </row>
    <row r="2156" spans="1:10">
      <c r="C2156" s="5" t="s">
        <v>854</v>
      </c>
    </row>
    <row r="2157" spans="1:10" ht="26.25">
      <c r="A2157" s="5">
        <v>71</v>
      </c>
      <c r="B2157" s="16" t="s">
        <v>856</v>
      </c>
      <c r="C2157" s="5" t="s">
        <v>855</v>
      </c>
      <c r="D2157" s="7">
        <f>ROUND( 2,2 )</f>
        <v>2</v>
      </c>
      <c r="E2157" s="5" t="s">
        <v>32</v>
      </c>
      <c r="F2157" s="6" t="s">
        <v>23</v>
      </c>
      <c r="G2157" s="8">
        <v>0</v>
      </c>
      <c r="H2157" s="7">
        <f>ROUND( D$2157*G2157,0 )</f>
        <v>0</v>
      </c>
    </row>
    <row r="2158" spans="1:10">
      <c r="F2158" s="6" t="s">
        <v>24</v>
      </c>
      <c r="G2158" s="8">
        <v>0</v>
      </c>
      <c r="I2158" s="7">
        <f>ROUND( D$2157*G2158,0 )</f>
        <v>0</v>
      </c>
    </row>
    <row r="2159" spans="1:10">
      <c r="F2159" s="6" t="s">
        <v>25</v>
      </c>
      <c r="G2159" s="8">
        <v>0</v>
      </c>
      <c r="J2159" s="7">
        <f>ROUND( D$2157*G2159,2 )</f>
        <v>0</v>
      </c>
    </row>
    <row r="2162" spans="1:10">
      <c r="C2162" s="5" t="s">
        <v>857</v>
      </c>
    </row>
    <row r="2163" spans="1:10">
      <c r="C2163" s="5" t="s">
        <v>858</v>
      </c>
    </row>
    <row r="2164" spans="1:10">
      <c r="C2164" s="5" t="s">
        <v>859</v>
      </c>
    </row>
    <row r="2165" spans="1:10">
      <c r="C2165" s="5" t="s">
        <v>860</v>
      </c>
    </row>
    <row r="2166" spans="1:10">
      <c r="C2166" s="5" t="s">
        <v>861</v>
      </c>
    </row>
    <row r="2167" spans="1:10" ht="26.25">
      <c r="A2167" s="5">
        <v>72</v>
      </c>
      <c r="B2167" s="16" t="s">
        <v>863</v>
      </c>
      <c r="C2167" s="5" t="s">
        <v>862</v>
      </c>
      <c r="D2167" s="7">
        <f>ROUND( 2,2 )</f>
        <v>2</v>
      </c>
      <c r="E2167" s="5" t="s">
        <v>32</v>
      </c>
      <c r="F2167" s="6" t="s">
        <v>23</v>
      </c>
      <c r="G2167" s="8">
        <v>0</v>
      </c>
      <c r="H2167" s="7">
        <f>ROUND( D$2167*G2167,0 )</f>
        <v>0</v>
      </c>
    </row>
    <row r="2168" spans="1:10">
      <c r="F2168" s="6" t="s">
        <v>24</v>
      </c>
      <c r="G2168" s="8">
        <v>0</v>
      </c>
      <c r="I2168" s="7">
        <f>ROUND( D$2167*G2168,0 )</f>
        <v>0</v>
      </c>
    </row>
    <row r="2169" spans="1:10">
      <c r="F2169" s="6" t="s">
        <v>25</v>
      </c>
      <c r="G2169" s="8">
        <v>0</v>
      </c>
      <c r="J2169" s="7">
        <f>ROUND( D$2167*G2169,2 )</f>
        <v>0</v>
      </c>
    </row>
    <row r="2172" spans="1:10">
      <c r="C2172" s="5" t="s">
        <v>864</v>
      </c>
    </row>
    <row r="2173" spans="1:10">
      <c r="C2173" s="5" t="s">
        <v>819</v>
      </c>
    </row>
    <row r="2174" spans="1:10">
      <c r="C2174" s="5" t="s">
        <v>865</v>
      </c>
    </row>
    <row r="2175" spans="1:10" ht="26.25">
      <c r="A2175" s="5">
        <v>73</v>
      </c>
      <c r="B2175" s="16" t="s">
        <v>867</v>
      </c>
      <c r="C2175" s="5" t="s">
        <v>866</v>
      </c>
      <c r="D2175" s="7">
        <f>ROUND( 1,2 )</f>
        <v>1</v>
      </c>
      <c r="E2175" s="5" t="s">
        <v>32</v>
      </c>
      <c r="F2175" s="6" t="s">
        <v>23</v>
      </c>
      <c r="G2175" s="8">
        <v>0</v>
      </c>
      <c r="H2175" s="7">
        <f>ROUND( D$2175*G2175,0 )</f>
        <v>0</v>
      </c>
    </row>
    <row r="2176" spans="1:10">
      <c r="F2176" s="6" t="s">
        <v>24</v>
      </c>
      <c r="G2176" s="8">
        <v>0</v>
      </c>
      <c r="I2176" s="7">
        <f>ROUND( D$2175*G2176,0 )</f>
        <v>0</v>
      </c>
    </row>
    <row r="2177" spans="1:10">
      <c r="F2177" s="6" t="s">
        <v>25</v>
      </c>
      <c r="G2177" s="8">
        <v>0</v>
      </c>
      <c r="J2177" s="7">
        <f>ROUND( D$2175*G2177,2 )</f>
        <v>0</v>
      </c>
    </row>
    <row r="2180" spans="1:10">
      <c r="C2180" s="5" t="s">
        <v>868</v>
      </c>
    </row>
    <row r="2181" spans="1:10">
      <c r="C2181" s="5" t="s">
        <v>869</v>
      </c>
    </row>
    <row r="2182" spans="1:10">
      <c r="C2182" s="5" t="s">
        <v>870</v>
      </c>
    </row>
    <row r="2183" spans="1:10">
      <c r="C2183" s="5" t="s">
        <v>819</v>
      </c>
    </row>
    <row r="2184" spans="1:10">
      <c r="C2184" s="5" t="s">
        <v>871</v>
      </c>
    </row>
    <row r="2185" spans="1:10">
      <c r="C2185" s="18" t="s">
        <v>1073</v>
      </c>
    </row>
    <row r="2186" spans="1:10">
      <c r="C2186" s="18" t="s">
        <v>1074</v>
      </c>
    </row>
    <row r="2187" spans="1:10" ht="26.25">
      <c r="A2187" s="5">
        <v>74</v>
      </c>
      <c r="B2187" s="16" t="s">
        <v>873</v>
      </c>
      <c r="C2187" s="5" t="s">
        <v>872</v>
      </c>
      <c r="D2187" s="7">
        <f>ROUND( 7,2 )</f>
        <v>7</v>
      </c>
      <c r="E2187" s="5" t="s">
        <v>32</v>
      </c>
      <c r="F2187" s="6" t="s">
        <v>23</v>
      </c>
      <c r="G2187" s="8">
        <v>0</v>
      </c>
      <c r="H2187" s="7">
        <f>ROUND( D$2187*G2187,0 )</f>
        <v>0</v>
      </c>
    </row>
    <row r="2188" spans="1:10">
      <c r="F2188" s="6" t="s">
        <v>24</v>
      </c>
      <c r="G2188" s="8">
        <v>0</v>
      </c>
      <c r="I2188" s="7">
        <f>ROUND( D$2187*G2188,0 )</f>
        <v>0</v>
      </c>
    </row>
    <row r="2189" spans="1:10">
      <c r="F2189" s="6" t="s">
        <v>25</v>
      </c>
      <c r="G2189" s="8">
        <v>0</v>
      </c>
      <c r="J2189" s="7">
        <f>ROUND( D$2187*G2189,2 )</f>
        <v>0</v>
      </c>
    </row>
    <row r="2192" spans="1:10">
      <c r="C2192" s="5" t="s">
        <v>868</v>
      </c>
    </row>
    <row r="2193" spans="1:10">
      <c r="C2193" s="5" t="s">
        <v>869</v>
      </c>
    </row>
    <row r="2194" spans="1:10">
      <c r="C2194" s="5" t="s">
        <v>870</v>
      </c>
    </row>
    <row r="2195" spans="1:10">
      <c r="C2195" s="5" t="s">
        <v>819</v>
      </c>
    </row>
    <row r="2196" spans="1:10">
      <c r="C2196" s="5" t="s">
        <v>871</v>
      </c>
    </row>
    <row r="2197" spans="1:10">
      <c r="C2197" s="5" t="s">
        <v>1073</v>
      </c>
    </row>
    <row r="2198" spans="1:10">
      <c r="C2198" s="5" t="s">
        <v>1074</v>
      </c>
    </row>
    <row r="2199" spans="1:10" ht="26.25">
      <c r="A2199" s="5">
        <v>75</v>
      </c>
      <c r="B2199" s="16" t="s">
        <v>875</v>
      </c>
      <c r="C2199" s="5" t="s">
        <v>874</v>
      </c>
      <c r="D2199" s="7">
        <f>ROUND( 8,2 )</f>
        <v>8</v>
      </c>
      <c r="E2199" s="5" t="s">
        <v>32</v>
      </c>
      <c r="F2199" s="6" t="s">
        <v>23</v>
      </c>
      <c r="G2199" s="8">
        <v>0</v>
      </c>
      <c r="H2199" s="7">
        <f>ROUND( D$2199*G2199,0 )</f>
        <v>0</v>
      </c>
    </row>
    <row r="2200" spans="1:10">
      <c r="F2200" s="6" t="s">
        <v>24</v>
      </c>
      <c r="G2200" s="8">
        <v>0</v>
      </c>
      <c r="I2200" s="7">
        <f>ROUND( D$2199*G2200,0 )</f>
        <v>0</v>
      </c>
    </row>
    <row r="2201" spans="1:10">
      <c r="F2201" s="6" t="s">
        <v>25</v>
      </c>
      <c r="G2201" s="8">
        <v>0</v>
      </c>
      <c r="J2201" s="7">
        <f>ROUND( D$2199*G2201,2 )</f>
        <v>0</v>
      </c>
    </row>
    <row r="2204" spans="1:10">
      <c r="C2204" s="5" t="s">
        <v>868</v>
      </c>
    </row>
    <row r="2205" spans="1:10">
      <c r="C2205" s="5" t="s">
        <v>869</v>
      </c>
    </row>
    <row r="2206" spans="1:10">
      <c r="C2206" s="5" t="s">
        <v>870</v>
      </c>
    </row>
    <row r="2207" spans="1:10">
      <c r="C2207" s="5" t="s">
        <v>819</v>
      </c>
    </row>
    <row r="2208" spans="1:10">
      <c r="C2208" s="5" t="s">
        <v>871</v>
      </c>
    </row>
    <row r="2209" spans="1:10">
      <c r="C2209" s="5" t="s">
        <v>1073</v>
      </c>
    </row>
    <row r="2210" spans="1:10">
      <c r="C2210" s="5" t="s">
        <v>1074</v>
      </c>
    </row>
    <row r="2211" spans="1:10" ht="26.25">
      <c r="A2211" s="5">
        <v>76</v>
      </c>
      <c r="B2211" s="16" t="s">
        <v>877</v>
      </c>
      <c r="C2211" s="5" t="s">
        <v>876</v>
      </c>
      <c r="D2211" s="7">
        <f>ROUND( 4,2 )</f>
        <v>4</v>
      </c>
      <c r="E2211" s="5" t="s">
        <v>32</v>
      </c>
      <c r="F2211" s="6" t="s">
        <v>23</v>
      </c>
      <c r="G2211" s="8">
        <v>0</v>
      </c>
      <c r="H2211" s="7">
        <f>ROUND( D$2211*G2211,0 )</f>
        <v>0</v>
      </c>
    </row>
    <row r="2212" spans="1:10">
      <c r="F2212" s="6" t="s">
        <v>24</v>
      </c>
      <c r="G2212" s="8">
        <v>0</v>
      </c>
      <c r="I2212" s="7">
        <f>ROUND( D$2211*G2212,0 )</f>
        <v>0</v>
      </c>
    </row>
    <row r="2213" spans="1:10">
      <c r="F2213" s="6" t="s">
        <v>25</v>
      </c>
      <c r="G2213" s="8">
        <v>0</v>
      </c>
      <c r="J2213" s="7">
        <f>ROUND( D$2211*G2213,2 )</f>
        <v>0</v>
      </c>
    </row>
    <row r="2216" spans="1:10">
      <c r="C2216" s="5" t="s">
        <v>868</v>
      </c>
    </row>
    <row r="2217" spans="1:10">
      <c r="C2217" s="5" t="s">
        <v>869</v>
      </c>
    </row>
    <row r="2218" spans="1:10">
      <c r="C2218" s="5" t="s">
        <v>870</v>
      </c>
    </row>
    <row r="2219" spans="1:10">
      <c r="C2219" s="5" t="s">
        <v>819</v>
      </c>
    </row>
    <row r="2220" spans="1:10">
      <c r="C2220" s="5" t="s">
        <v>871</v>
      </c>
    </row>
    <row r="2221" spans="1:10">
      <c r="C2221" s="5" t="s">
        <v>1073</v>
      </c>
    </row>
    <row r="2222" spans="1:10">
      <c r="C2222" s="5" t="s">
        <v>1074</v>
      </c>
    </row>
    <row r="2223" spans="1:10" ht="26.25">
      <c r="A2223" s="5">
        <v>77</v>
      </c>
      <c r="B2223" s="16" t="s">
        <v>879</v>
      </c>
      <c r="C2223" s="5" t="s">
        <v>878</v>
      </c>
      <c r="D2223" s="7">
        <f>ROUND( 3,2 )</f>
        <v>3</v>
      </c>
      <c r="E2223" s="5" t="s">
        <v>32</v>
      </c>
      <c r="F2223" s="6" t="s">
        <v>23</v>
      </c>
      <c r="G2223" s="8">
        <v>0</v>
      </c>
      <c r="H2223" s="7">
        <f>ROUND( D$2223*G2223,0 )</f>
        <v>0</v>
      </c>
    </row>
    <row r="2224" spans="1:10">
      <c r="F2224" s="6" t="s">
        <v>24</v>
      </c>
      <c r="G2224" s="8">
        <v>0</v>
      </c>
      <c r="I2224" s="7">
        <f>ROUND( D$2223*G2224,0 )</f>
        <v>0</v>
      </c>
    </row>
    <row r="2225" spans="1:10">
      <c r="F2225" s="6" t="s">
        <v>25</v>
      </c>
      <c r="G2225" s="8">
        <v>0</v>
      </c>
      <c r="J2225" s="7">
        <f>ROUND( D$2223*G2225,2 )</f>
        <v>0</v>
      </c>
    </row>
    <row r="2228" spans="1:10">
      <c r="C2228" s="5" t="s">
        <v>868</v>
      </c>
    </row>
    <row r="2229" spans="1:10">
      <c r="C2229" s="5" t="s">
        <v>869</v>
      </c>
    </row>
    <row r="2230" spans="1:10">
      <c r="C2230" s="5" t="s">
        <v>870</v>
      </c>
    </row>
    <row r="2231" spans="1:10">
      <c r="C2231" s="5" t="s">
        <v>819</v>
      </c>
    </row>
    <row r="2232" spans="1:10">
      <c r="C2232" s="5" t="s">
        <v>871</v>
      </c>
    </row>
    <row r="2233" spans="1:10">
      <c r="C2233" s="5" t="s">
        <v>1073</v>
      </c>
    </row>
    <row r="2234" spans="1:10">
      <c r="C2234" s="5" t="s">
        <v>1074</v>
      </c>
    </row>
    <row r="2235" spans="1:10" ht="26.25">
      <c r="A2235" s="5">
        <v>78</v>
      </c>
      <c r="B2235" s="16" t="s">
        <v>881</v>
      </c>
      <c r="C2235" s="5" t="s">
        <v>880</v>
      </c>
      <c r="D2235" s="7">
        <f>ROUND( 3,2 )</f>
        <v>3</v>
      </c>
      <c r="E2235" s="5" t="s">
        <v>32</v>
      </c>
      <c r="F2235" s="6" t="s">
        <v>23</v>
      </c>
      <c r="G2235" s="8">
        <v>0</v>
      </c>
      <c r="H2235" s="7">
        <f>ROUND( D$2235*G2235,0 )</f>
        <v>0</v>
      </c>
    </row>
    <row r="2236" spans="1:10">
      <c r="F2236" s="6" t="s">
        <v>24</v>
      </c>
      <c r="G2236" s="8">
        <v>0</v>
      </c>
      <c r="I2236" s="7">
        <f>ROUND( D$2235*G2236,0 )</f>
        <v>0</v>
      </c>
    </row>
    <row r="2237" spans="1:10">
      <c r="F2237" s="6" t="s">
        <v>25</v>
      </c>
      <c r="G2237" s="8">
        <v>0</v>
      </c>
      <c r="J2237" s="7">
        <f>ROUND( D$2235*G2237,2 )</f>
        <v>0</v>
      </c>
    </row>
    <row r="2240" spans="1:10">
      <c r="C2240" s="5" t="s">
        <v>882</v>
      </c>
    </row>
    <row r="2241" spans="1:10">
      <c r="C2241" s="5" t="s">
        <v>883</v>
      </c>
    </row>
    <row r="2242" spans="1:10">
      <c r="C2242" s="5" t="s">
        <v>884</v>
      </c>
    </row>
    <row r="2243" spans="1:10">
      <c r="C2243" s="5" t="s">
        <v>885</v>
      </c>
    </row>
    <row r="2244" spans="1:10">
      <c r="C2244" s="5" t="s">
        <v>886</v>
      </c>
    </row>
    <row r="2245" spans="1:10">
      <c r="C2245" s="5" t="s">
        <v>887</v>
      </c>
    </row>
    <row r="2246" spans="1:10">
      <c r="C2246" s="5" t="s">
        <v>888</v>
      </c>
    </row>
    <row r="2247" spans="1:10">
      <c r="C2247" s="5" t="s">
        <v>889</v>
      </c>
    </row>
    <row r="2248" spans="1:10" ht="26.25">
      <c r="A2248" s="5">
        <v>79</v>
      </c>
      <c r="B2248" s="16" t="s">
        <v>891</v>
      </c>
      <c r="C2248" s="5" t="s">
        <v>890</v>
      </c>
      <c r="D2248" s="7">
        <f>ROUND( 25,2 )</f>
        <v>25</v>
      </c>
      <c r="E2248" s="5" t="s">
        <v>32</v>
      </c>
      <c r="F2248" s="6" t="s">
        <v>23</v>
      </c>
      <c r="G2248" s="8">
        <v>0</v>
      </c>
      <c r="H2248" s="7">
        <f>ROUND( D$2248*G2248,0 )</f>
        <v>0</v>
      </c>
    </row>
    <row r="2249" spans="1:10">
      <c r="F2249" s="6" t="s">
        <v>24</v>
      </c>
      <c r="G2249" s="8">
        <v>0</v>
      </c>
      <c r="I2249" s="7">
        <f>ROUND( D$2248*G2249,2 )</f>
        <v>0</v>
      </c>
    </row>
    <row r="2250" spans="1:10">
      <c r="F2250" s="6" t="s">
        <v>25</v>
      </c>
      <c r="G2250" s="8">
        <v>0</v>
      </c>
      <c r="J2250" s="7">
        <f>ROUND( D$2248*G2250,2 )</f>
        <v>0</v>
      </c>
    </row>
    <row r="2253" spans="1:10">
      <c r="C2253" s="5" t="s">
        <v>892</v>
      </c>
    </row>
    <row r="2254" spans="1:10">
      <c r="C2254" s="5" t="s">
        <v>893</v>
      </c>
    </row>
    <row r="2255" spans="1:10">
      <c r="C2255" s="5" t="s">
        <v>894</v>
      </c>
    </row>
    <row r="2256" spans="1:10">
      <c r="C2256" s="5" t="s">
        <v>895</v>
      </c>
    </row>
    <row r="2257" spans="1:10">
      <c r="C2257" s="5" t="s">
        <v>99</v>
      </c>
    </row>
    <row r="2258" spans="1:10">
      <c r="C2258" s="5" t="s">
        <v>896</v>
      </c>
    </row>
    <row r="2259" spans="1:10">
      <c r="C2259" s="5" t="s">
        <v>897</v>
      </c>
    </row>
    <row r="2260" spans="1:10" ht="26.25">
      <c r="A2260" s="5">
        <v>80</v>
      </c>
      <c r="B2260" s="16" t="s">
        <v>899</v>
      </c>
      <c r="C2260" s="5" t="s">
        <v>898</v>
      </c>
      <c r="D2260" s="7">
        <f>ROUND( 27,2 )</f>
        <v>27</v>
      </c>
      <c r="E2260" s="5" t="s">
        <v>32</v>
      </c>
      <c r="F2260" s="6" t="s">
        <v>23</v>
      </c>
      <c r="G2260" s="8">
        <v>0</v>
      </c>
      <c r="H2260" s="7">
        <f>ROUND( D$2260*G2260,0 )</f>
        <v>0</v>
      </c>
    </row>
    <row r="2261" spans="1:10">
      <c r="F2261" s="6" t="s">
        <v>24</v>
      </c>
      <c r="G2261" s="8">
        <v>0</v>
      </c>
      <c r="I2261" s="7">
        <f>ROUND( D$2260*G2261,0 )</f>
        <v>0</v>
      </c>
    </row>
    <row r="2262" spans="1:10">
      <c r="F2262" s="6" t="s">
        <v>25</v>
      </c>
      <c r="G2262" s="8">
        <v>0</v>
      </c>
      <c r="J2262" s="7">
        <f>ROUND( D$2260*G2262,2 )</f>
        <v>0</v>
      </c>
    </row>
    <row r="2265" spans="1:10">
      <c r="C2265" s="5" t="s">
        <v>892</v>
      </c>
    </row>
    <row r="2266" spans="1:10">
      <c r="C2266" s="5" t="s">
        <v>893</v>
      </c>
    </row>
    <row r="2267" spans="1:10">
      <c r="C2267" s="5" t="s">
        <v>894</v>
      </c>
    </row>
    <row r="2268" spans="1:10">
      <c r="C2268" s="5" t="s">
        <v>895</v>
      </c>
    </row>
    <row r="2269" spans="1:10">
      <c r="C2269" s="5" t="s">
        <v>99</v>
      </c>
    </row>
    <row r="2270" spans="1:10">
      <c r="C2270" s="5" t="s">
        <v>896</v>
      </c>
    </row>
    <row r="2271" spans="1:10">
      <c r="C2271" s="5" t="s">
        <v>900</v>
      </c>
    </row>
    <row r="2272" spans="1:10" ht="26.25">
      <c r="A2272" s="5">
        <v>81</v>
      </c>
      <c r="B2272" s="16" t="s">
        <v>902</v>
      </c>
      <c r="C2272" s="5" t="s">
        <v>901</v>
      </c>
      <c r="D2272" s="7">
        <f>ROUND( 4,2 )</f>
        <v>4</v>
      </c>
      <c r="E2272" s="5" t="s">
        <v>32</v>
      </c>
      <c r="F2272" s="6" t="s">
        <v>23</v>
      </c>
      <c r="G2272" s="8">
        <v>0</v>
      </c>
      <c r="H2272" s="7">
        <f>ROUND( D$2272*G2272,0 )</f>
        <v>0</v>
      </c>
    </row>
    <row r="2273" spans="1:10">
      <c r="F2273" s="6" t="s">
        <v>24</v>
      </c>
      <c r="G2273" s="8">
        <v>0</v>
      </c>
      <c r="I2273" s="7">
        <f>ROUND( D$2272*G2273,0 )</f>
        <v>0</v>
      </c>
    </row>
    <row r="2274" spans="1:10">
      <c r="F2274" s="6" t="s">
        <v>25</v>
      </c>
      <c r="G2274" s="8">
        <v>0</v>
      </c>
      <c r="J2274" s="7">
        <f>ROUND( D$2272*G2274,2 )</f>
        <v>0</v>
      </c>
    </row>
    <row r="2277" spans="1:10">
      <c r="C2277" s="5" t="s">
        <v>892</v>
      </c>
    </row>
    <row r="2278" spans="1:10">
      <c r="C2278" s="5" t="s">
        <v>893</v>
      </c>
    </row>
    <row r="2279" spans="1:10">
      <c r="C2279" s="5" t="s">
        <v>894</v>
      </c>
    </row>
    <row r="2280" spans="1:10">
      <c r="C2280" s="5" t="s">
        <v>895</v>
      </c>
    </row>
    <row r="2281" spans="1:10">
      <c r="C2281" s="5" t="s">
        <v>99</v>
      </c>
    </row>
    <row r="2282" spans="1:10">
      <c r="C2282" s="5" t="s">
        <v>896</v>
      </c>
    </row>
    <row r="2283" spans="1:10">
      <c r="C2283" s="5" t="s">
        <v>903</v>
      </c>
    </row>
    <row r="2284" spans="1:10" ht="26.25">
      <c r="A2284" s="5">
        <v>82</v>
      </c>
      <c r="B2284" s="16" t="s">
        <v>905</v>
      </c>
      <c r="C2284" s="5" t="s">
        <v>904</v>
      </c>
      <c r="D2284" s="7">
        <f>ROUND( 2,2 )</f>
        <v>2</v>
      </c>
      <c r="E2284" s="5" t="s">
        <v>32</v>
      </c>
      <c r="F2284" s="6" t="s">
        <v>23</v>
      </c>
      <c r="G2284" s="8">
        <v>0</v>
      </c>
      <c r="H2284" s="7">
        <f>ROUND( D$2284*G2284,0 )</f>
        <v>0</v>
      </c>
    </row>
    <row r="2285" spans="1:10">
      <c r="F2285" s="6" t="s">
        <v>24</v>
      </c>
      <c r="G2285" s="8">
        <v>0</v>
      </c>
      <c r="I2285" s="7">
        <f>ROUND( D$2284*G2285,0 )</f>
        <v>0</v>
      </c>
    </row>
    <row r="2286" spans="1:10">
      <c r="F2286" s="6" t="s">
        <v>25</v>
      </c>
      <c r="G2286" s="8">
        <v>0</v>
      </c>
      <c r="J2286" s="7">
        <f>ROUND( D$2284*G2286,2 )</f>
        <v>0</v>
      </c>
    </row>
    <row r="2289" spans="1:10">
      <c r="C2289" s="5" t="s">
        <v>906</v>
      </c>
    </row>
    <row r="2290" spans="1:10">
      <c r="C2290" s="5" t="s">
        <v>99</v>
      </c>
    </row>
    <row r="2291" spans="1:10">
      <c r="C2291" s="5" t="s">
        <v>907</v>
      </c>
    </row>
    <row r="2292" spans="1:10">
      <c r="C2292" s="5" t="s">
        <v>908</v>
      </c>
    </row>
    <row r="2293" spans="1:10">
      <c r="C2293" s="5" t="s">
        <v>909</v>
      </c>
    </row>
    <row r="2294" spans="1:10" ht="26.25">
      <c r="A2294" s="5">
        <v>83</v>
      </c>
      <c r="B2294" s="16" t="s">
        <v>911</v>
      </c>
      <c r="C2294" s="5" t="s">
        <v>910</v>
      </c>
      <c r="D2294" s="7">
        <f>ROUND( 58,2 )</f>
        <v>58</v>
      </c>
      <c r="E2294" s="5" t="s">
        <v>32</v>
      </c>
      <c r="F2294" s="6" t="s">
        <v>23</v>
      </c>
      <c r="G2294" s="8">
        <v>0</v>
      </c>
      <c r="H2294" s="7">
        <f>ROUND( D$2294*G2294,0 )</f>
        <v>0</v>
      </c>
    </row>
    <row r="2295" spans="1:10">
      <c r="F2295" s="6" t="s">
        <v>24</v>
      </c>
      <c r="G2295" s="8">
        <v>0</v>
      </c>
      <c r="I2295" s="7">
        <f>ROUND( D$2294*G2295,0 )</f>
        <v>0</v>
      </c>
    </row>
    <row r="2296" spans="1:10">
      <c r="F2296" s="6" t="s">
        <v>25</v>
      </c>
      <c r="G2296" s="8">
        <v>0</v>
      </c>
      <c r="J2296" s="7">
        <f>ROUND( D$2294*G2296,2 )</f>
        <v>0</v>
      </c>
    </row>
    <row r="2299" spans="1:10">
      <c r="C2299" s="5" t="s">
        <v>912</v>
      </c>
    </row>
    <row r="2300" spans="1:10">
      <c r="C2300" s="5" t="s">
        <v>913</v>
      </c>
    </row>
    <row r="2301" spans="1:10">
      <c r="C2301" s="5" t="s">
        <v>914</v>
      </c>
    </row>
    <row r="2302" spans="1:10">
      <c r="C2302" s="5" t="s">
        <v>915</v>
      </c>
    </row>
    <row r="2303" spans="1:10">
      <c r="C2303" s="5" t="s">
        <v>916</v>
      </c>
    </row>
    <row r="2304" spans="1:10" ht="26.25">
      <c r="A2304" s="5">
        <v>84</v>
      </c>
      <c r="B2304" s="16" t="s">
        <v>918</v>
      </c>
      <c r="C2304" s="5" t="s">
        <v>917</v>
      </c>
      <c r="D2304" s="7">
        <f>ROUND( 58,2 )</f>
        <v>58</v>
      </c>
      <c r="E2304" s="5" t="s">
        <v>32</v>
      </c>
      <c r="F2304" s="6" t="s">
        <v>23</v>
      </c>
      <c r="G2304" s="8">
        <v>0</v>
      </c>
      <c r="H2304" s="7">
        <f>ROUND( D$2304*G2304,0 )</f>
        <v>0</v>
      </c>
    </row>
    <row r="2305" spans="1:10">
      <c r="F2305" s="6" t="s">
        <v>24</v>
      </c>
      <c r="G2305" s="8">
        <v>0</v>
      </c>
      <c r="I2305" s="7">
        <f>ROUND( D$2304*G2305,0 )</f>
        <v>0</v>
      </c>
    </row>
    <row r="2306" spans="1:10">
      <c r="F2306" s="6" t="s">
        <v>25</v>
      </c>
      <c r="G2306" s="8">
        <v>0</v>
      </c>
      <c r="J2306" s="7">
        <f>ROUND( D$2304*G2306,2 )</f>
        <v>0</v>
      </c>
    </row>
    <row r="2309" spans="1:10">
      <c r="C2309" s="5" t="s">
        <v>919</v>
      </c>
    </row>
    <row r="2310" spans="1:10">
      <c r="C2310" s="5" t="s">
        <v>920</v>
      </c>
    </row>
    <row r="2311" spans="1:10">
      <c r="C2311" s="5" t="s">
        <v>921</v>
      </c>
    </row>
    <row r="2312" spans="1:10">
      <c r="C2312" s="5" t="s">
        <v>909</v>
      </c>
    </row>
    <row r="2313" spans="1:10" ht="26.25">
      <c r="A2313" s="5">
        <v>85</v>
      </c>
      <c r="B2313" s="16" t="s">
        <v>923</v>
      </c>
      <c r="C2313" s="5" t="s">
        <v>922</v>
      </c>
      <c r="D2313" s="7">
        <f>ROUND( 58,2 )</f>
        <v>58</v>
      </c>
      <c r="E2313" s="5" t="s">
        <v>32</v>
      </c>
      <c r="F2313" s="6" t="s">
        <v>23</v>
      </c>
      <c r="G2313" s="8">
        <v>0</v>
      </c>
      <c r="H2313" s="7">
        <f>ROUND( D$2313*G2313,0 )</f>
        <v>0</v>
      </c>
    </row>
    <row r="2314" spans="1:10">
      <c r="F2314" s="6" t="s">
        <v>24</v>
      </c>
      <c r="G2314" s="8">
        <v>0</v>
      </c>
      <c r="I2314" s="7">
        <f>ROUND( D$2313*G2314,0 )</f>
        <v>0</v>
      </c>
    </row>
    <row r="2315" spans="1:10">
      <c r="F2315" s="6" t="s">
        <v>25</v>
      </c>
      <c r="G2315" s="8">
        <v>0</v>
      </c>
      <c r="J2315" s="7">
        <f>ROUND( D$2313*G2315,2 )</f>
        <v>0</v>
      </c>
    </row>
    <row r="2318" spans="1:10">
      <c r="C2318" s="5" t="s">
        <v>924</v>
      </c>
    </row>
    <row r="2319" spans="1:10">
      <c r="C2319" s="5" t="s">
        <v>758</v>
      </c>
    </row>
    <row r="2320" spans="1:10">
      <c r="C2320" s="5" t="s">
        <v>925</v>
      </c>
    </row>
    <row r="2321" spans="1:10">
      <c r="C2321" s="5" t="s">
        <v>926</v>
      </c>
    </row>
    <row r="2322" spans="1:10">
      <c r="C2322" s="5" t="s">
        <v>927</v>
      </c>
    </row>
    <row r="2323" spans="1:10" ht="26.25">
      <c r="A2323" s="5">
        <v>86</v>
      </c>
      <c r="B2323" s="16" t="s">
        <v>929</v>
      </c>
      <c r="C2323" s="5" t="s">
        <v>928</v>
      </c>
      <c r="D2323" s="7">
        <f>ROUND( 1,2 )</f>
        <v>1</v>
      </c>
      <c r="E2323" s="5" t="s">
        <v>32</v>
      </c>
      <c r="F2323" s="6" t="s">
        <v>23</v>
      </c>
      <c r="G2323" s="8">
        <v>0</v>
      </c>
      <c r="H2323" s="7">
        <f>ROUND( D$2323*G2323,0 )</f>
        <v>0</v>
      </c>
    </row>
    <row r="2324" spans="1:10">
      <c r="F2324" s="6" t="s">
        <v>24</v>
      </c>
      <c r="G2324" s="8">
        <v>0</v>
      </c>
      <c r="I2324" s="7">
        <f>ROUND( D$2323*G2324,0 )</f>
        <v>0</v>
      </c>
    </row>
    <row r="2325" spans="1:10">
      <c r="F2325" s="6" t="s">
        <v>25</v>
      </c>
      <c r="G2325" s="8">
        <v>0</v>
      </c>
      <c r="J2325" s="7">
        <f>ROUND( D$2323*G2325,2 )</f>
        <v>0</v>
      </c>
    </row>
    <row r="2328" spans="1:10">
      <c r="C2328" s="5" t="s">
        <v>930</v>
      </c>
    </row>
    <row r="2329" spans="1:10">
      <c r="C2329" s="5" t="s">
        <v>931</v>
      </c>
    </row>
    <row r="2330" spans="1:10">
      <c r="C2330" s="5" t="s">
        <v>932</v>
      </c>
    </row>
    <row r="2331" spans="1:10">
      <c r="C2331" s="5" t="s">
        <v>933</v>
      </c>
    </row>
    <row r="2332" spans="1:10">
      <c r="C2332" s="5" t="s">
        <v>934</v>
      </c>
    </row>
    <row r="2333" spans="1:10">
      <c r="C2333" s="5" t="s">
        <v>935</v>
      </c>
    </row>
    <row r="2334" spans="1:10" ht="26.25">
      <c r="A2334" s="5">
        <v>87</v>
      </c>
      <c r="B2334" s="16" t="s">
        <v>937</v>
      </c>
      <c r="C2334" s="5" t="s">
        <v>936</v>
      </c>
      <c r="D2334" s="7">
        <f>ROUND( 22,2 )</f>
        <v>22</v>
      </c>
      <c r="E2334" s="5" t="s">
        <v>32</v>
      </c>
      <c r="F2334" s="6" t="s">
        <v>23</v>
      </c>
      <c r="G2334" s="8">
        <v>0</v>
      </c>
      <c r="H2334" s="7">
        <f>ROUND( D$2334*G2334,0 )</f>
        <v>0</v>
      </c>
    </row>
    <row r="2335" spans="1:10">
      <c r="F2335" s="6" t="s">
        <v>24</v>
      </c>
      <c r="G2335" s="8">
        <v>0</v>
      </c>
      <c r="I2335" s="7">
        <f>ROUND( D$2334*G2335,0 )</f>
        <v>0</v>
      </c>
    </row>
    <row r="2336" spans="1:10">
      <c r="F2336" s="6" t="s">
        <v>25</v>
      </c>
      <c r="G2336" s="8">
        <v>0</v>
      </c>
      <c r="J2336" s="7">
        <f>ROUND( D$2334*G2336,2 )</f>
        <v>0</v>
      </c>
    </row>
    <row r="2339" spans="1:10">
      <c r="C2339" s="5" t="s">
        <v>930</v>
      </c>
    </row>
    <row r="2340" spans="1:10">
      <c r="C2340" s="5" t="s">
        <v>931</v>
      </c>
    </row>
    <row r="2341" spans="1:10">
      <c r="C2341" s="5" t="s">
        <v>932</v>
      </c>
    </row>
    <row r="2342" spans="1:10">
      <c r="C2342" s="5" t="s">
        <v>933</v>
      </c>
    </row>
    <row r="2343" spans="1:10">
      <c r="C2343" s="5" t="s">
        <v>934</v>
      </c>
    </row>
    <row r="2344" spans="1:10">
      <c r="C2344" s="5" t="s">
        <v>935</v>
      </c>
    </row>
    <row r="2345" spans="1:10" ht="26.25">
      <c r="A2345" s="5">
        <v>88</v>
      </c>
      <c r="B2345" s="16" t="s">
        <v>939</v>
      </c>
      <c r="C2345" s="5" t="s">
        <v>938</v>
      </c>
      <c r="D2345" s="7">
        <f>ROUND( 12,2 )</f>
        <v>12</v>
      </c>
      <c r="E2345" s="5" t="s">
        <v>32</v>
      </c>
      <c r="F2345" s="6" t="s">
        <v>23</v>
      </c>
      <c r="G2345" s="8">
        <v>0</v>
      </c>
      <c r="H2345" s="7">
        <f>ROUND( D$2345*G2345,0 )</f>
        <v>0</v>
      </c>
    </row>
    <row r="2346" spans="1:10">
      <c r="F2346" s="6" t="s">
        <v>24</v>
      </c>
      <c r="G2346" s="8">
        <v>0</v>
      </c>
      <c r="I2346" s="7">
        <f>ROUND( D$2345*G2346,0 )</f>
        <v>0</v>
      </c>
    </row>
    <row r="2347" spans="1:10">
      <c r="F2347" s="6" t="s">
        <v>25</v>
      </c>
      <c r="G2347" s="8">
        <v>0</v>
      </c>
      <c r="J2347" s="7">
        <f>ROUND( D$2345*G2347,2 )</f>
        <v>0</v>
      </c>
    </row>
    <row r="2350" spans="1:10">
      <c r="C2350" s="5" t="s">
        <v>930</v>
      </c>
    </row>
    <row r="2351" spans="1:10">
      <c r="C2351" s="5" t="s">
        <v>931</v>
      </c>
    </row>
    <row r="2352" spans="1:10">
      <c r="C2352" s="5" t="s">
        <v>940</v>
      </c>
    </row>
    <row r="2353" spans="1:10">
      <c r="C2353" s="5" t="s">
        <v>933</v>
      </c>
    </row>
    <row r="2354" spans="1:10">
      <c r="C2354" s="5" t="s">
        <v>941</v>
      </c>
    </row>
    <row r="2355" spans="1:10">
      <c r="C2355" s="5" t="s">
        <v>942</v>
      </c>
    </row>
    <row r="2356" spans="1:10" ht="26.25">
      <c r="A2356" s="5">
        <v>89</v>
      </c>
      <c r="B2356" s="16" t="s">
        <v>939</v>
      </c>
      <c r="C2356" s="5" t="s">
        <v>943</v>
      </c>
      <c r="D2356" s="7">
        <f>ROUND( 2,2 )</f>
        <v>2</v>
      </c>
      <c r="E2356" s="5" t="s">
        <v>32</v>
      </c>
      <c r="F2356" s="6" t="s">
        <v>23</v>
      </c>
      <c r="G2356" s="8">
        <v>0</v>
      </c>
      <c r="H2356" s="7">
        <f>ROUND( D$2356*G2356,0 )</f>
        <v>0</v>
      </c>
    </row>
    <row r="2357" spans="1:10">
      <c r="F2357" s="6" t="s">
        <v>24</v>
      </c>
      <c r="G2357" s="8">
        <v>0</v>
      </c>
      <c r="I2357" s="7">
        <f>ROUND( D$2356*G2357,0 )</f>
        <v>0</v>
      </c>
    </row>
    <row r="2358" spans="1:10">
      <c r="F2358" s="6" t="s">
        <v>25</v>
      </c>
      <c r="G2358" s="8">
        <v>0</v>
      </c>
      <c r="J2358" s="7">
        <f>ROUND( D$2356*G2358,2 )</f>
        <v>0</v>
      </c>
    </row>
    <row r="2361" spans="1:10">
      <c r="C2361" s="5" t="s">
        <v>944</v>
      </c>
    </row>
    <row r="2362" spans="1:10">
      <c r="C2362" s="5" t="s">
        <v>945</v>
      </c>
    </row>
    <row r="2363" spans="1:10">
      <c r="C2363" s="5" t="s">
        <v>946</v>
      </c>
    </row>
    <row r="2364" spans="1:10">
      <c r="C2364" s="5" t="s">
        <v>947</v>
      </c>
    </row>
    <row r="2365" spans="1:10" ht="26.25">
      <c r="A2365" s="5">
        <v>90</v>
      </c>
      <c r="B2365" s="16" t="s">
        <v>949</v>
      </c>
      <c r="C2365" s="5" t="s">
        <v>948</v>
      </c>
      <c r="D2365" s="7">
        <f>ROUND( 34,2 )</f>
        <v>34</v>
      </c>
      <c r="E2365" s="5" t="s">
        <v>32</v>
      </c>
      <c r="F2365" s="6" t="s">
        <v>23</v>
      </c>
      <c r="G2365" s="8">
        <v>0</v>
      </c>
      <c r="H2365" s="7">
        <f>ROUND( D$2365*G2365,0 )</f>
        <v>0</v>
      </c>
    </row>
    <row r="2366" spans="1:10">
      <c r="F2366" s="6" t="s">
        <v>24</v>
      </c>
      <c r="G2366" s="8">
        <v>0</v>
      </c>
      <c r="I2366" s="7">
        <f>ROUND( D$2365*G2366,0 )</f>
        <v>0</v>
      </c>
    </row>
    <row r="2367" spans="1:10">
      <c r="F2367" s="6" t="s">
        <v>25</v>
      </c>
      <c r="G2367" s="8">
        <v>0</v>
      </c>
      <c r="J2367" s="7">
        <f>ROUND( D$2365*G2367,2 )</f>
        <v>0</v>
      </c>
    </row>
    <row r="2370" spans="1:10">
      <c r="C2370" s="5" t="s">
        <v>950</v>
      </c>
    </row>
    <row r="2371" spans="1:10">
      <c r="C2371" s="5" t="s">
        <v>951</v>
      </c>
    </row>
    <row r="2372" spans="1:10">
      <c r="C2372" s="5" t="s">
        <v>952</v>
      </c>
    </row>
    <row r="2373" spans="1:10">
      <c r="C2373" s="5" t="s">
        <v>953</v>
      </c>
    </row>
    <row r="2374" spans="1:10">
      <c r="C2374" s="5" t="s">
        <v>946</v>
      </c>
    </row>
    <row r="2375" spans="1:10" ht="26.25">
      <c r="A2375" s="5">
        <v>91</v>
      </c>
      <c r="B2375" s="16" t="s">
        <v>955</v>
      </c>
      <c r="C2375" s="5" t="s">
        <v>954</v>
      </c>
      <c r="D2375" s="7">
        <f>ROUND( 2,2 )</f>
        <v>2</v>
      </c>
      <c r="E2375" s="5" t="s">
        <v>32</v>
      </c>
      <c r="F2375" s="6" t="s">
        <v>23</v>
      </c>
      <c r="G2375" s="8">
        <v>0</v>
      </c>
      <c r="H2375" s="7">
        <f>ROUND( D$2375*G2375,0 )</f>
        <v>0</v>
      </c>
    </row>
    <row r="2376" spans="1:10">
      <c r="F2376" s="6" t="s">
        <v>24</v>
      </c>
      <c r="G2376" s="8">
        <v>0</v>
      </c>
      <c r="I2376" s="7">
        <f>ROUND( D$2375*G2376,0 )</f>
        <v>0</v>
      </c>
    </row>
    <row r="2377" spans="1:10">
      <c r="F2377" s="6" t="s">
        <v>25</v>
      </c>
      <c r="G2377" s="8">
        <v>0</v>
      </c>
      <c r="J2377" s="7">
        <f>ROUND( D$2375*G2377,2 )</f>
        <v>0</v>
      </c>
    </row>
    <row r="2380" spans="1:10">
      <c r="C2380" s="5" t="s">
        <v>956</v>
      </c>
    </row>
    <row r="2381" spans="1:10">
      <c r="C2381" s="5" t="s">
        <v>957</v>
      </c>
    </row>
    <row r="2382" spans="1:10">
      <c r="C2382" s="5" t="s">
        <v>958</v>
      </c>
    </row>
    <row r="2383" spans="1:10">
      <c r="C2383" s="5" t="s">
        <v>959</v>
      </c>
    </row>
    <row r="2384" spans="1:10" ht="26.25">
      <c r="A2384" s="5">
        <v>92</v>
      </c>
      <c r="B2384" s="16" t="s">
        <v>961</v>
      </c>
      <c r="C2384" s="5" t="s">
        <v>960</v>
      </c>
      <c r="D2384" s="7">
        <f>ROUND( 36,2 )</f>
        <v>36</v>
      </c>
      <c r="E2384" s="5" t="s">
        <v>32</v>
      </c>
      <c r="F2384" s="6" t="s">
        <v>23</v>
      </c>
      <c r="G2384" s="8">
        <v>0</v>
      </c>
      <c r="H2384" s="7">
        <f>ROUND( D$2384*G2384,0 )</f>
        <v>0</v>
      </c>
    </row>
    <row r="2385" spans="1:10">
      <c r="F2385" s="6" t="s">
        <v>24</v>
      </c>
      <c r="G2385" s="8">
        <v>0</v>
      </c>
      <c r="I2385" s="7">
        <f>ROUND( D$2384*G2385,0 )</f>
        <v>0</v>
      </c>
    </row>
    <row r="2386" spans="1:10">
      <c r="F2386" s="6" t="s">
        <v>25</v>
      </c>
      <c r="G2386" s="8">
        <v>0</v>
      </c>
      <c r="J2386" s="7">
        <f>ROUND( D$2384*G2386,2 )</f>
        <v>0</v>
      </c>
    </row>
    <row r="2389" spans="1:10">
      <c r="C2389" s="5" t="s">
        <v>962</v>
      </c>
    </row>
    <row r="2390" spans="1:10">
      <c r="C2390" s="5" t="s">
        <v>99</v>
      </c>
    </row>
    <row r="2391" spans="1:10">
      <c r="C2391" s="5" t="s">
        <v>963</v>
      </c>
    </row>
    <row r="2392" spans="1:10" ht="26.25">
      <c r="A2392" s="5">
        <v>93</v>
      </c>
      <c r="B2392" s="16" t="s">
        <v>965</v>
      </c>
      <c r="C2392" s="5" t="s">
        <v>964</v>
      </c>
      <c r="D2392" s="7">
        <f>ROUND( 1,2 )</f>
        <v>1</v>
      </c>
      <c r="E2392" s="5" t="s">
        <v>32</v>
      </c>
      <c r="F2392" s="6" t="s">
        <v>23</v>
      </c>
      <c r="G2392" s="8">
        <v>0</v>
      </c>
      <c r="H2392" s="7">
        <f>ROUND( D$2392*G2392,0 )</f>
        <v>0</v>
      </c>
    </row>
    <row r="2393" spans="1:10">
      <c r="F2393" s="6" t="s">
        <v>24</v>
      </c>
      <c r="G2393" s="8">
        <v>0</v>
      </c>
      <c r="I2393" s="7">
        <f>ROUND( D$2392*G2393,0 )</f>
        <v>0</v>
      </c>
    </row>
    <row r="2394" spans="1:10">
      <c r="F2394" s="6" t="s">
        <v>25</v>
      </c>
      <c r="G2394" s="8">
        <v>0</v>
      </c>
      <c r="J2394" s="7">
        <f>ROUND( D$2392*G2394,2 )</f>
        <v>0</v>
      </c>
    </row>
    <row r="2397" spans="1:10">
      <c r="C2397" s="5" t="s">
        <v>966</v>
      </c>
    </row>
    <row r="2398" spans="1:10">
      <c r="C2398" s="5" t="s">
        <v>967</v>
      </c>
    </row>
    <row r="2399" spans="1:10">
      <c r="A2399" s="5">
        <v>94</v>
      </c>
      <c r="B2399" s="16" t="s">
        <v>969</v>
      </c>
      <c r="C2399" s="5" t="s">
        <v>968</v>
      </c>
      <c r="D2399" s="7">
        <f>ROUND( 1,2 )</f>
        <v>1</v>
      </c>
      <c r="E2399" s="5" t="s">
        <v>32</v>
      </c>
      <c r="F2399" s="6" t="s">
        <v>23</v>
      </c>
      <c r="G2399" s="8">
        <v>0</v>
      </c>
      <c r="H2399" s="7">
        <f>ROUND( D$2399*G2399,0 )</f>
        <v>0</v>
      </c>
    </row>
    <row r="2400" spans="1:10">
      <c r="F2400" s="6" t="s">
        <v>24</v>
      </c>
      <c r="G2400" s="8">
        <v>0</v>
      </c>
      <c r="I2400" s="7">
        <f>ROUND( D$2399*G2400,0 )</f>
        <v>0</v>
      </c>
    </row>
    <row r="2401" spans="1:10">
      <c r="F2401" s="6" t="s">
        <v>25</v>
      </c>
      <c r="G2401" s="8">
        <v>0</v>
      </c>
      <c r="J2401" s="7">
        <f>ROUND( D$2399*G2401,2 )</f>
        <v>0</v>
      </c>
    </row>
    <row r="2404" spans="1:10">
      <c r="C2404" s="5" t="s">
        <v>970</v>
      </c>
    </row>
    <row r="2405" spans="1:10">
      <c r="A2405" s="5">
        <v>95</v>
      </c>
      <c r="B2405" s="16" t="s">
        <v>971</v>
      </c>
      <c r="C2405" s="5" t="s">
        <v>970</v>
      </c>
      <c r="D2405" s="7">
        <f>ROUND( 1,2 )</f>
        <v>1</v>
      </c>
      <c r="E2405" s="5" t="s">
        <v>227</v>
      </c>
      <c r="F2405" s="6" t="s">
        <v>23</v>
      </c>
      <c r="G2405" s="8">
        <v>0</v>
      </c>
      <c r="H2405" s="7">
        <f>ROUND( D$2405*G2405,0 )</f>
        <v>0</v>
      </c>
    </row>
    <row r="2406" spans="1:10">
      <c r="F2406" s="6" t="s">
        <v>24</v>
      </c>
      <c r="G2406" s="8">
        <v>0</v>
      </c>
      <c r="I2406" s="7">
        <f>ROUND( D$2405*G2406,0 )</f>
        <v>0</v>
      </c>
    </row>
    <row r="2407" spans="1:10">
      <c r="F2407" s="6" t="s">
        <v>25</v>
      </c>
      <c r="G2407" s="8">
        <v>0</v>
      </c>
      <c r="J2407" s="7">
        <f>ROUND( D$2405*G2407,2 )</f>
        <v>0</v>
      </c>
    </row>
    <row r="2410" spans="1:10">
      <c r="C2410" s="5" t="s">
        <v>234</v>
      </c>
    </row>
    <row r="2411" spans="1:10">
      <c r="C2411" s="5" t="s">
        <v>235</v>
      </c>
    </row>
    <row r="2412" spans="1:10" ht="26.25">
      <c r="A2412" s="5">
        <v>96</v>
      </c>
      <c r="B2412" s="16" t="s">
        <v>237</v>
      </c>
      <c r="C2412" s="5" t="s">
        <v>236</v>
      </c>
      <c r="D2412" s="7">
        <f>ROUND( 2,2 )</f>
        <v>2</v>
      </c>
      <c r="E2412" s="5" t="s">
        <v>32</v>
      </c>
      <c r="F2412" s="6" t="s">
        <v>23</v>
      </c>
      <c r="G2412" s="8">
        <v>0</v>
      </c>
      <c r="H2412" s="7">
        <f>ROUND( D$2412*G2412,0 )</f>
        <v>0</v>
      </c>
    </row>
    <row r="2413" spans="1:10">
      <c r="F2413" s="6" t="s">
        <v>24</v>
      </c>
      <c r="G2413" s="8">
        <v>0</v>
      </c>
      <c r="I2413" s="7">
        <f>ROUND( D$2412*G2413,0 )</f>
        <v>0</v>
      </c>
    </row>
    <row r="2414" spans="1:10">
      <c r="F2414" s="6" t="s">
        <v>25</v>
      </c>
      <c r="G2414" s="8">
        <v>0</v>
      </c>
      <c r="J2414" s="7">
        <f>ROUND( D$2412*G2414,2 )</f>
        <v>0</v>
      </c>
    </row>
    <row r="2417" spans="1:10">
      <c r="C2417" s="5" t="s">
        <v>234</v>
      </c>
    </row>
    <row r="2418" spans="1:10">
      <c r="C2418" s="5" t="s">
        <v>631</v>
      </c>
    </row>
    <row r="2419" spans="1:10" ht="26.25">
      <c r="A2419" s="5">
        <v>97</v>
      </c>
      <c r="B2419" s="16" t="s">
        <v>633</v>
      </c>
      <c r="C2419" s="5" t="s">
        <v>632</v>
      </c>
      <c r="D2419" s="7">
        <f>ROUND( 4,2 )</f>
        <v>4</v>
      </c>
      <c r="E2419" s="5" t="s">
        <v>32</v>
      </c>
      <c r="F2419" s="6" t="s">
        <v>23</v>
      </c>
      <c r="G2419" s="8">
        <v>0</v>
      </c>
      <c r="H2419" s="7">
        <f>ROUND( D$2419*G2419,0 )</f>
        <v>0</v>
      </c>
    </row>
    <row r="2420" spans="1:10">
      <c r="F2420" s="6" t="s">
        <v>24</v>
      </c>
      <c r="G2420" s="8">
        <v>0</v>
      </c>
      <c r="I2420" s="7">
        <f>ROUND( D$2419*G2420,0 )</f>
        <v>0</v>
      </c>
    </row>
    <row r="2421" spans="1:10">
      <c r="F2421" s="6" t="s">
        <v>25</v>
      </c>
      <c r="G2421" s="8">
        <v>0</v>
      </c>
      <c r="J2421" s="7">
        <f>ROUND( D$2419*G2421,2 )</f>
        <v>0</v>
      </c>
    </row>
    <row r="2424" spans="1:10">
      <c r="C2424" s="5" t="s">
        <v>972</v>
      </c>
    </row>
    <row r="2425" spans="1:10">
      <c r="C2425" s="5" t="s">
        <v>973</v>
      </c>
    </row>
    <row r="2426" spans="1:10" ht="26.25">
      <c r="A2426" s="5">
        <v>98</v>
      </c>
      <c r="B2426" s="16" t="s">
        <v>974</v>
      </c>
      <c r="C2426" s="5"/>
      <c r="D2426" s="7">
        <f>ROUND( 8,2 )</f>
        <v>8</v>
      </c>
      <c r="E2426" s="5" t="s">
        <v>258</v>
      </c>
      <c r="F2426" s="6" t="s">
        <v>23</v>
      </c>
      <c r="G2426" s="8">
        <v>0</v>
      </c>
      <c r="H2426" s="7">
        <f>ROUND( D$2426*G2426,2 )</f>
        <v>0</v>
      </c>
    </row>
    <row r="2427" spans="1:10">
      <c r="F2427" s="6" t="s">
        <v>24</v>
      </c>
      <c r="G2427" s="8">
        <v>0</v>
      </c>
      <c r="I2427" s="7">
        <f>ROUND( D$2426*G2427,0 )</f>
        <v>0</v>
      </c>
    </row>
    <row r="2428" spans="1:10">
      <c r="F2428" s="6" t="s">
        <v>25</v>
      </c>
      <c r="G2428" s="8">
        <v>0</v>
      </c>
      <c r="J2428" s="7">
        <f>ROUND( D$2426*G2428,2 )</f>
        <v>0</v>
      </c>
    </row>
    <row r="2431" spans="1:10">
      <c r="C2431" s="5" t="s">
        <v>972</v>
      </c>
    </row>
    <row r="2432" spans="1:10">
      <c r="C2432" s="5" t="s">
        <v>643</v>
      </c>
    </row>
    <row r="2433" spans="1:10" ht="26.25">
      <c r="A2433" s="5">
        <v>99</v>
      </c>
      <c r="B2433" s="16" t="s">
        <v>975</v>
      </c>
      <c r="C2433" s="5"/>
      <c r="D2433" s="7">
        <f>ROUND( 8,2 )</f>
        <v>8</v>
      </c>
      <c r="E2433" s="5" t="s">
        <v>258</v>
      </c>
      <c r="F2433" s="6" t="s">
        <v>23</v>
      </c>
      <c r="G2433" s="8">
        <v>0</v>
      </c>
      <c r="H2433" s="7">
        <f>ROUND( D$2433*G2433,2 )</f>
        <v>0</v>
      </c>
    </row>
    <row r="2434" spans="1:10">
      <c r="F2434" s="6" t="s">
        <v>24</v>
      </c>
      <c r="G2434" s="8">
        <v>0</v>
      </c>
      <c r="I2434" s="7">
        <f>ROUND( D$2433*G2434,0 )</f>
        <v>0</v>
      </c>
    </row>
    <row r="2435" spans="1:10">
      <c r="F2435" s="6" t="s">
        <v>25</v>
      </c>
      <c r="G2435" s="8">
        <v>0</v>
      </c>
      <c r="J2435" s="7">
        <f>ROUND( D$2433*G2435,2 )</f>
        <v>0</v>
      </c>
    </row>
    <row r="2438" spans="1:10">
      <c r="C2438" s="5" t="s">
        <v>972</v>
      </c>
    </row>
    <row r="2439" spans="1:10">
      <c r="C2439" s="5" t="s">
        <v>976</v>
      </c>
    </row>
    <row r="2440" spans="1:10" ht="26.25">
      <c r="A2440" s="5">
        <v>100</v>
      </c>
      <c r="B2440" s="16" t="s">
        <v>978</v>
      </c>
      <c r="C2440" s="5" t="s">
        <v>977</v>
      </c>
      <c r="D2440" s="7">
        <f>ROUND( 1,2 )</f>
        <v>1</v>
      </c>
      <c r="E2440" s="5" t="s">
        <v>32</v>
      </c>
      <c r="F2440" s="6" t="s">
        <v>23</v>
      </c>
      <c r="G2440" s="8">
        <v>0</v>
      </c>
      <c r="H2440" s="7">
        <f>ROUND( D$2440*G2440,2 )</f>
        <v>0</v>
      </c>
    </row>
    <row r="2441" spans="1:10">
      <c r="F2441" s="6" t="s">
        <v>24</v>
      </c>
      <c r="G2441" s="8">
        <v>0</v>
      </c>
      <c r="I2441" s="7">
        <f>ROUND( D$2440*G2441,0 )</f>
        <v>0</v>
      </c>
    </row>
    <row r="2442" spans="1:10">
      <c r="F2442" s="6" t="s">
        <v>25</v>
      </c>
      <c r="G2442" s="8">
        <v>0</v>
      </c>
      <c r="J2442" s="7">
        <f>ROUND( D$2440*G2442,2 )</f>
        <v>0</v>
      </c>
    </row>
    <row r="2445" spans="1:10">
      <c r="C2445" s="5" t="s">
        <v>972</v>
      </c>
    </row>
    <row r="2446" spans="1:10">
      <c r="C2446" s="5" t="s">
        <v>979</v>
      </c>
    </row>
    <row r="2447" spans="1:10" ht="26.25">
      <c r="A2447" s="5">
        <v>101</v>
      </c>
      <c r="B2447" s="16" t="s">
        <v>980</v>
      </c>
      <c r="C2447" s="5" t="s">
        <v>977</v>
      </c>
      <c r="D2447" s="7">
        <f>ROUND( 1,2 )</f>
        <v>1</v>
      </c>
      <c r="E2447" s="5" t="s">
        <v>32</v>
      </c>
      <c r="F2447" s="6" t="s">
        <v>23</v>
      </c>
      <c r="G2447" s="8">
        <v>0</v>
      </c>
      <c r="H2447" s="7">
        <f>ROUND( D$2447*G2447,2 )</f>
        <v>0</v>
      </c>
    </row>
    <row r="2448" spans="1:10">
      <c r="F2448" s="6" t="s">
        <v>24</v>
      </c>
      <c r="G2448" s="8">
        <v>0</v>
      </c>
      <c r="I2448" s="7">
        <f>ROUND( D$2447*G2448,0 )</f>
        <v>0</v>
      </c>
    </row>
    <row r="2449" spans="1:10">
      <c r="F2449" s="6" t="s">
        <v>25</v>
      </c>
      <c r="G2449" s="8">
        <v>0</v>
      </c>
      <c r="J2449" s="7">
        <f>ROUND( D$2447*G2449,2 )</f>
        <v>0</v>
      </c>
    </row>
    <row r="2452" spans="1:10">
      <c r="C2452" s="5" t="s">
        <v>981</v>
      </c>
    </row>
    <row r="2453" spans="1:10">
      <c r="C2453" s="5" t="s">
        <v>264</v>
      </c>
    </row>
    <row r="2454" spans="1:10">
      <c r="C2454" s="5" t="s">
        <v>649</v>
      </c>
    </row>
    <row r="2455" spans="1:10" ht="26.25">
      <c r="A2455" s="5">
        <v>102</v>
      </c>
      <c r="B2455" s="16" t="s">
        <v>982</v>
      </c>
      <c r="C2455" s="5"/>
      <c r="D2455" s="7">
        <f>ROUND( 4,2 )</f>
        <v>4</v>
      </c>
      <c r="E2455" s="5" t="s">
        <v>258</v>
      </c>
      <c r="F2455" s="6" t="s">
        <v>23</v>
      </c>
      <c r="G2455" s="8">
        <v>0</v>
      </c>
      <c r="H2455" s="7">
        <f>ROUND( D$2455*G2455,2 )</f>
        <v>0</v>
      </c>
    </row>
    <row r="2456" spans="1:10">
      <c r="F2456" s="6" t="s">
        <v>24</v>
      </c>
      <c r="G2456" s="8">
        <v>0</v>
      </c>
      <c r="I2456" s="7">
        <f>ROUND( D$2455*G2456,0 )</f>
        <v>0</v>
      </c>
    </row>
    <row r="2457" spans="1:10">
      <c r="F2457" s="6" t="s">
        <v>25</v>
      </c>
      <c r="G2457" s="8">
        <v>0</v>
      </c>
      <c r="J2457" s="7">
        <f>ROUND( D$2455*G2457,2 )</f>
        <v>0</v>
      </c>
    </row>
    <row r="2460" spans="1:10">
      <c r="C2460" s="5" t="s">
        <v>981</v>
      </c>
    </row>
    <row r="2461" spans="1:10">
      <c r="C2461" s="5" t="s">
        <v>264</v>
      </c>
    </row>
    <row r="2462" spans="1:10">
      <c r="C2462" s="5" t="s">
        <v>267</v>
      </c>
    </row>
    <row r="2463" spans="1:10" ht="26.25">
      <c r="A2463" s="5">
        <v>103</v>
      </c>
      <c r="B2463" s="16" t="s">
        <v>983</v>
      </c>
      <c r="C2463" s="5"/>
      <c r="D2463" s="7">
        <f>ROUND( 4,2 )</f>
        <v>4</v>
      </c>
      <c r="E2463" s="5" t="s">
        <v>258</v>
      </c>
      <c r="F2463" s="6" t="s">
        <v>23</v>
      </c>
      <c r="G2463" s="8">
        <v>0</v>
      </c>
      <c r="H2463" s="7">
        <f>ROUND( D$2463*G2463,2 )</f>
        <v>0</v>
      </c>
    </row>
    <row r="2464" spans="1:10">
      <c r="F2464" s="6" t="s">
        <v>24</v>
      </c>
      <c r="G2464" s="8">
        <v>0</v>
      </c>
      <c r="I2464" s="7">
        <f>ROUND( D$2463*G2464,0 )</f>
        <v>0</v>
      </c>
    </row>
    <row r="2465" spans="1:10">
      <c r="F2465" s="6" t="s">
        <v>25</v>
      </c>
      <c r="G2465" s="8">
        <v>0</v>
      </c>
      <c r="J2465" s="7">
        <f>ROUND( D$2463*G2465,2 )</f>
        <v>0</v>
      </c>
    </row>
    <row r="2468" spans="1:10">
      <c r="C2468" s="5" t="s">
        <v>981</v>
      </c>
    </row>
    <row r="2469" spans="1:10">
      <c r="C2469" s="5" t="s">
        <v>264</v>
      </c>
    </row>
    <row r="2470" spans="1:10">
      <c r="C2470" s="5" t="s">
        <v>269</v>
      </c>
    </row>
    <row r="2471" spans="1:10" ht="26.25">
      <c r="A2471" s="5">
        <v>104</v>
      </c>
      <c r="B2471" s="16" t="s">
        <v>984</v>
      </c>
      <c r="C2471" s="5"/>
      <c r="D2471" s="7">
        <f>ROUND( 4,2 )</f>
        <v>4</v>
      </c>
      <c r="E2471" s="5" t="s">
        <v>258</v>
      </c>
      <c r="F2471" s="6" t="s">
        <v>23</v>
      </c>
      <c r="G2471" s="8">
        <v>0</v>
      </c>
      <c r="H2471" s="7">
        <f>ROUND( D$2471*G2471,2 )</f>
        <v>0</v>
      </c>
    </row>
    <row r="2472" spans="1:10">
      <c r="F2472" s="6" t="s">
        <v>24</v>
      </c>
      <c r="G2472" s="8">
        <v>0</v>
      </c>
      <c r="I2472" s="7">
        <f>ROUND( D$2471*G2472,0 )</f>
        <v>0</v>
      </c>
    </row>
    <row r="2473" spans="1:10">
      <c r="F2473" s="6" t="s">
        <v>25</v>
      </c>
      <c r="G2473" s="8">
        <v>0</v>
      </c>
      <c r="J2473" s="7">
        <f>ROUND( D$2471*G2473,2 )</f>
        <v>0</v>
      </c>
    </row>
    <row r="2476" spans="1:10">
      <c r="C2476" s="5" t="s">
        <v>981</v>
      </c>
    </row>
    <row r="2477" spans="1:10">
      <c r="C2477" s="5" t="s">
        <v>264</v>
      </c>
    </row>
    <row r="2478" spans="1:10">
      <c r="C2478" s="5" t="s">
        <v>271</v>
      </c>
    </row>
    <row r="2479" spans="1:10" ht="26.25">
      <c r="A2479" s="5">
        <v>105</v>
      </c>
      <c r="B2479" s="16" t="s">
        <v>985</v>
      </c>
      <c r="C2479" s="5"/>
      <c r="D2479" s="7">
        <f>ROUND( 4,2 )</f>
        <v>4</v>
      </c>
      <c r="E2479" s="5" t="s">
        <v>258</v>
      </c>
      <c r="F2479" s="6" t="s">
        <v>23</v>
      </c>
      <c r="G2479" s="8">
        <v>0</v>
      </c>
      <c r="H2479" s="7">
        <f>ROUND( D$2479*G2479,2 )</f>
        <v>0</v>
      </c>
    </row>
    <row r="2480" spans="1:10">
      <c r="F2480" s="6" t="s">
        <v>24</v>
      </c>
      <c r="G2480" s="8">
        <v>0</v>
      </c>
      <c r="I2480" s="7">
        <f>ROUND( D$2479*G2480,0 )</f>
        <v>0</v>
      </c>
    </row>
    <row r="2481" spans="1:10">
      <c r="F2481" s="6" t="s">
        <v>25</v>
      </c>
      <c r="G2481" s="8">
        <v>0</v>
      </c>
      <c r="J2481" s="7">
        <f>ROUND( D$2479*G2481,2 )</f>
        <v>0</v>
      </c>
    </row>
    <row r="2483" spans="1:10" ht="15.75" thickBot="1"/>
    <row r="2484" spans="1:10" ht="15.75">
      <c r="A2484" s="4"/>
      <c r="H2484" s="10">
        <f>ROUND( SUM(H1445:H2483),0 )</f>
        <v>0</v>
      </c>
      <c r="I2484" s="10">
        <f>ROUND( SUM(I1445:I2483),0 )</f>
        <v>0</v>
      </c>
      <c r="J2484" s="10">
        <f>ROUND( SUM(J1445:J2483),0 )</f>
        <v>0</v>
      </c>
    </row>
    <row r="2485" spans="1:10" ht="15.75">
      <c r="A2485" s="4" t="s">
        <v>986</v>
      </c>
    </row>
    <row r="2487" spans="1:10">
      <c r="C2487" s="5" t="s">
        <v>987</v>
      </c>
    </row>
    <row r="2488" spans="1:10">
      <c r="C2488" s="5" t="s">
        <v>988</v>
      </c>
    </row>
    <row r="2489" spans="1:10">
      <c r="C2489" s="5" t="s">
        <v>989</v>
      </c>
    </row>
    <row r="2490" spans="1:10">
      <c r="C2490" s="5" t="s">
        <v>990</v>
      </c>
    </row>
    <row r="2491" spans="1:10">
      <c r="C2491" s="5" t="s">
        <v>991</v>
      </c>
    </row>
    <row r="2492" spans="1:10">
      <c r="C2492" s="5" t="s">
        <v>992</v>
      </c>
    </row>
    <row r="2493" spans="1:10" ht="26.25">
      <c r="A2493" s="5">
        <v>1</v>
      </c>
      <c r="B2493" s="16" t="s">
        <v>994</v>
      </c>
      <c r="C2493" s="5" t="s">
        <v>993</v>
      </c>
      <c r="D2493" s="9">
        <f>ROUND( 218,0 )</f>
        <v>218</v>
      </c>
      <c r="E2493" s="5" t="s">
        <v>995</v>
      </c>
      <c r="F2493" s="6" t="s">
        <v>23</v>
      </c>
      <c r="G2493" s="8">
        <v>0</v>
      </c>
      <c r="H2493" s="7">
        <f>ROUND( D$2493*G2493,0 )</f>
        <v>0</v>
      </c>
    </row>
    <row r="2494" spans="1:10">
      <c r="F2494" s="6" t="s">
        <v>24</v>
      </c>
      <c r="G2494" s="8">
        <v>0</v>
      </c>
      <c r="I2494" s="7">
        <f>ROUND( D$2493*G2494,0 )</f>
        <v>0</v>
      </c>
    </row>
    <row r="2495" spans="1:10">
      <c r="F2495" s="6" t="s">
        <v>25</v>
      </c>
      <c r="G2495" s="8">
        <v>0</v>
      </c>
      <c r="J2495" s="7">
        <f>ROUND( D$2493*G2495,2 )</f>
        <v>0</v>
      </c>
    </row>
    <row r="2498" spans="1:10">
      <c r="C2498" s="5" t="s">
        <v>996</v>
      </c>
    </row>
    <row r="2499" spans="1:10">
      <c r="C2499" s="5" t="s">
        <v>997</v>
      </c>
    </row>
    <row r="2500" spans="1:10">
      <c r="C2500" s="5" t="s">
        <v>998</v>
      </c>
    </row>
    <row r="2501" spans="1:10">
      <c r="C2501" s="5" t="s">
        <v>999</v>
      </c>
    </row>
    <row r="2502" spans="1:10" ht="26.25">
      <c r="A2502" s="5">
        <v>2</v>
      </c>
      <c r="B2502" s="16" t="s">
        <v>1001</v>
      </c>
      <c r="C2502" s="5" t="s">
        <v>1000</v>
      </c>
      <c r="D2502" s="9">
        <f>ROUND( 226,0 )</f>
        <v>226</v>
      </c>
      <c r="E2502" s="5" t="s">
        <v>22</v>
      </c>
      <c r="F2502" s="6" t="s">
        <v>23</v>
      </c>
      <c r="G2502" s="8">
        <v>0</v>
      </c>
      <c r="H2502" s="7">
        <f>ROUND( D$2502*G2502,0 )</f>
        <v>0</v>
      </c>
    </row>
    <row r="2503" spans="1:10">
      <c r="F2503" s="6" t="s">
        <v>24</v>
      </c>
      <c r="G2503" s="8">
        <v>0</v>
      </c>
      <c r="I2503" s="7">
        <f>ROUND( D$2502*G2503,0 )</f>
        <v>0</v>
      </c>
    </row>
    <row r="2504" spans="1:10">
      <c r="F2504" s="6" t="s">
        <v>25</v>
      </c>
      <c r="G2504" s="8">
        <v>0</v>
      </c>
      <c r="J2504" s="7">
        <f>ROUND( D$2502*G2504,2 )</f>
        <v>0</v>
      </c>
    </row>
    <row r="2507" spans="1:10">
      <c r="C2507" s="5" t="s">
        <v>1002</v>
      </c>
    </row>
    <row r="2508" spans="1:10">
      <c r="C2508" s="5" t="s">
        <v>1003</v>
      </c>
    </row>
    <row r="2509" spans="1:10">
      <c r="C2509" s="5" t="s">
        <v>997</v>
      </c>
    </row>
    <row r="2510" spans="1:10">
      <c r="C2510" s="5" t="s">
        <v>1004</v>
      </c>
    </row>
    <row r="2511" spans="1:10">
      <c r="C2511" s="5" t="s">
        <v>1005</v>
      </c>
    </row>
    <row r="2512" spans="1:10" ht="26.25">
      <c r="A2512" s="5">
        <v>3</v>
      </c>
      <c r="B2512" s="16" t="s">
        <v>1006</v>
      </c>
      <c r="C2512" s="5" t="s">
        <v>1000</v>
      </c>
      <c r="D2512" s="7">
        <f>ROUND( 97,2 )</f>
        <v>97</v>
      </c>
      <c r="E2512" s="5" t="s">
        <v>32</v>
      </c>
      <c r="F2512" s="6" t="s">
        <v>23</v>
      </c>
      <c r="G2512" s="8">
        <v>0</v>
      </c>
      <c r="H2512" s="7">
        <f>ROUND( D$2512*G2512,0 )</f>
        <v>0</v>
      </c>
    </row>
    <row r="2513" spans="1:10">
      <c r="F2513" s="6" t="s">
        <v>24</v>
      </c>
      <c r="G2513" s="8">
        <v>0</v>
      </c>
      <c r="I2513" s="7">
        <f>ROUND( D$2512*G2513,0 )</f>
        <v>0</v>
      </c>
    </row>
    <row r="2514" spans="1:10">
      <c r="F2514" s="6" t="s">
        <v>25</v>
      </c>
      <c r="G2514" s="8">
        <v>0</v>
      </c>
      <c r="J2514" s="7">
        <f>ROUND( D$2512*G2514,2 )</f>
        <v>0</v>
      </c>
    </row>
    <row r="2517" spans="1:10">
      <c r="C2517" s="5" t="s">
        <v>1007</v>
      </c>
    </row>
    <row r="2518" spans="1:10">
      <c r="C2518" s="5" t="s">
        <v>988</v>
      </c>
    </row>
    <row r="2519" spans="1:10">
      <c r="C2519" s="5" t="s">
        <v>989</v>
      </c>
    </row>
    <row r="2520" spans="1:10">
      <c r="C2520" s="5" t="s">
        <v>990</v>
      </c>
    </row>
    <row r="2521" spans="1:10">
      <c r="C2521" s="5" t="s">
        <v>991</v>
      </c>
    </row>
    <row r="2522" spans="1:10">
      <c r="C2522" s="5" t="s">
        <v>992</v>
      </c>
    </row>
    <row r="2523" spans="1:10" ht="26.25">
      <c r="A2523" s="5">
        <v>4</v>
      </c>
      <c r="B2523" s="16" t="s">
        <v>1008</v>
      </c>
      <c r="C2523" s="5" t="s">
        <v>993</v>
      </c>
      <c r="D2523" s="7">
        <f>ROUND( 48,2 )</f>
        <v>48</v>
      </c>
      <c r="E2523" s="5" t="s">
        <v>995</v>
      </c>
      <c r="F2523" s="6" t="s">
        <v>23</v>
      </c>
      <c r="G2523" s="8">
        <v>0</v>
      </c>
      <c r="H2523" s="7">
        <f>ROUND( D$2523*G2523,0 )</f>
        <v>0</v>
      </c>
    </row>
    <row r="2524" spans="1:10">
      <c r="F2524" s="6" t="s">
        <v>24</v>
      </c>
      <c r="G2524" s="8">
        <v>0</v>
      </c>
      <c r="I2524" s="7">
        <f>ROUND( D$2523*G2524,0 )</f>
        <v>0</v>
      </c>
    </row>
    <row r="2525" spans="1:10">
      <c r="F2525" s="6" t="s">
        <v>25</v>
      </c>
      <c r="G2525" s="8">
        <v>0</v>
      </c>
      <c r="J2525" s="7">
        <f>ROUND( D$2523*G2525,2 )</f>
        <v>0</v>
      </c>
    </row>
    <row r="2528" spans="1:10">
      <c r="C2528" s="5" t="s">
        <v>1009</v>
      </c>
    </row>
    <row r="2529" spans="1:10">
      <c r="C2529" s="5" t="s">
        <v>1010</v>
      </c>
    </row>
    <row r="2530" spans="1:10">
      <c r="C2530" s="5" t="s">
        <v>1011</v>
      </c>
    </row>
    <row r="2531" spans="1:10">
      <c r="C2531" s="5" t="s">
        <v>1012</v>
      </c>
    </row>
    <row r="2532" spans="1:10">
      <c r="C2532" s="5" t="s">
        <v>1013</v>
      </c>
    </row>
    <row r="2533" spans="1:10" ht="26.25">
      <c r="A2533" s="5">
        <v>5</v>
      </c>
      <c r="B2533" s="16" t="s">
        <v>1015</v>
      </c>
      <c r="C2533" s="5" t="s">
        <v>1014</v>
      </c>
      <c r="D2533" s="7">
        <f>ROUND( 10.4,2 )</f>
        <v>10.4</v>
      </c>
      <c r="E2533" s="5" t="s">
        <v>995</v>
      </c>
      <c r="F2533" s="6" t="s">
        <v>23</v>
      </c>
      <c r="G2533" s="8">
        <v>0</v>
      </c>
      <c r="H2533" s="7">
        <f>ROUND( D$2533*G2533,0 )</f>
        <v>0</v>
      </c>
    </row>
    <row r="2534" spans="1:10">
      <c r="F2534" s="6" t="s">
        <v>24</v>
      </c>
      <c r="G2534" s="8">
        <v>0</v>
      </c>
      <c r="I2534" s="7">
        <f>ROUND( D$2533*G2534,0 )</f>
        <v>0</v>
      </c>
    </row>
    <row r="2535" spans="1:10">
      <c r="F2535" s="6" t="s">
        <v>25</v>
      </c>
      <c r="G2535" s="8">
        <v>0</v>
      </c>
      <c r="J2535" s="7">
        <f>ROUND( D$2533*G2535,2 )</f>
        <v>0</v>
      </c>
    </row>
    <row r="2538" spans="1:10">
      <c r="C2538" s="5" t="s">
        <v>1016</v>
      </c>
    </row>
    <row r="2539" spans="1:10">
      <c r="C2539" s="5" t="s">
        <v>1017</v>
      </c>
    </row>
    <row r="2540" spans="1:10">
      <c r="C2540" s="5" t="s">
        <v>1018</v>
      </c>
    </row>
    <row r="2541" spans="1:10" ht="26.25">
      <c r="A2541" s="5">
        <v>6</v>
      </c>
      <c r="B2541" s="16" t="s">
        <v>1020</v>
      </c>
      <c r="C2541" s="5" t="s">
        <v>1019</v>
      </c>
      <c r="D2541" s="7">
        <f>ROUND( 47,2 )</f>
        <v>47</v>
      </c>
      <c r="E2541" s="5" t="s">
        <v>32</v>
      </c>
      <c r="F2541" s="6" t="s">
        <v>23</v>
      </c>
      <c r="G2541" s="8">
        <v>0</v>
      </c>
      <c r="H2541" s="7">
        <f>ROUND( D$2541*G2541,0 )</f>
        <v>0</v>
      </c>
    </row>
    <row r="2542" spans="1:10">
      <c r="F2542" s="6" t="s">
        <v>24</v>
      </c>
      <c r="G2542" s="8">
        <v>0</v>
      </c>
      <c r="I2542" s="7">
        <f>ROUND( D$2541*G2542,0 )</f>
        <v>0</v>
      </c>
    </row>
    <row r="2543" spans="1:10">
      <c r="F2543" s="6" t="s">
        <v>25</v>
      </c>
      <c r="G2543" s="8">
        <v>0</v>
      </c>
      <c r="J2543" s="7">
        <f>ROUND( D$2541*G2543,2 )</f>
        <v>0</v>
      </c>
    </row>
    <row r="2546" spans="1:10">
      <c r="C2546" s="5" t="s">
        <v>1021</v>
      </c>
    </row>
    <row r="2547" spans="1:10">
      <c r="C2547" s="5" t="s">
        <v>1022</v>
      </c>
    </row>
    <row r="2548" spans="1:10">
      <c r="C2548" s="5" t="s">
        <v>1023</v>
      </c>
    </row>
    <row r="2549" spans="1:10" ht="26.25">
      <c r="A2549" s="5">
        <v>7</v>
      </c>
      <c r="B2549" s="16" t="s">
        <v>1025</v>
      </c>
      <c r="C2549" s="5" t="s">
        <v>1024</v>
      </c>
      <c r="D2549" s="7">
        <f>ROUND( 50,2 )</f>
        <v>50</v>
      </c>
      <c r="E2549" s="5" t="s">
        <v>32</v>
      </c>
      <c r="F2549" s="6" t="s">
        <v>23</v>
      </c>
      <c r="G2549" s="8">
        <v>0</v>
      </c>
      <c r="H2549" s="7">
        <f>ROUND( D$2549*G2549,0 )</f>
        <v>0</v>
      </c>
    </row>
    <row r="2550" spans="1:10">
      <c r="F2550" s="6" t="s">
        <v>24</v>
      </c>
      <c r="G2550" s="8">
        <v>0</v>
      </c>
      <c r="I2550" s="7">
        <f>ROUND( D$2549*G2550,0 )</f>
        <v>0</v>
      </c>
    </row>
    <row r="2551" spans="1:10">
      <c r="F2551" s="6" t="s">
        <v>25</v>
      </c>
      <c r="G2551" s="8">
        <v>0</v>
      </c>
      <c r="J2551" s="7">
        <f>ROUND( D$2549*G2551,2 )</f>
        <v>0</v>
      </c>
    </row>
    <row r="2554" spans="1:10">
      <c r="C2554" s="5" t="s">
        <v>1026</v>
      </c>
    </row>
    <row r="2555" spans="1:10">
      <c r="C2555" s="5" t="s">
        <v>1027</v>
      </c>
    </row>
    <row r="2556" spans="1:10">
      <c r="C2556" s="5" t="s">
        <v>1028</v>
      </c>
    </row>
    <row r="2557" spans="1:10">
      <c r="C2557" s="5" t="s">
        <v>1029</v>
      </c>
    </row>
    <row r="2558" spans="1:10">
      <c r="C2558" s="5" t="s">
        <v>99</v>
      </c>
    </row>
    <row r="2559" spans="1:10">
      <c r="C2559" s="5" t="s">
        <v>1030</v>
      </c>
    </row>
    <row r="2560" spans="1:10" ht="26.25">
      <c r="A2560" s="5">
        <v>8</v>
      </c>
      <c r="B2560" s="16" t="s">
        <v>1032</v>
      </c>
      <c r="C2560" s="5" t="s">
        <v>1031</v>
      </c>
      <c r="D2560" s="7">
        <f>ROUND( 12,2 )</f>
        <v>12</v>
      </c>
      <c r="E2560" s="5" t="s">
        <v>32</v>
      </c>
      <c r="F2560" s="6" t="s">
        <v>23</v>
      </c>
      <c r="G2560" s="8">
        <v>0</v>
      </c>
      <c r="H2560" s="7">
        <f>ROUND( D$2560*G2560,0 )</f>
        <v>0</v>
      </c>
    </row>
    <row r="2561" spans="1:10">
      <c r="F2561" s="6" t="s">
        <v>24</v>
      </c>
      <c r="G2561" s="8">
        <v>0</v>
      </c>
      <c r="I2561" s="7">
        <f>ROUND( D$2560*G2561,0 )</f>
        <v>0</v>
      </c>
    </row>
    <row r="2562" spans="1:10">
      <c r="F2562" s="6" t="s">
        <v>25</v>
      </c>
      <c r="G2562" s="8">
        <v>0</v>
      </c>
      <c r="J2562" s="7">
        <f>ROUND( D$2560*G2562,2 )</f>
        <v>0</v>
      </c>
    </row>
    <row r="2565" spans="1:10">
      <c r="C2565" s="5" t="s">
        <v>1033</v>
      </c>
    </row>
    <row r="2566" spans="1:10">
      <c r="C2566" s="5" t="s">
        <v>1034</v>
      </c>
    </row>
    <row r="2567" spans="1:10">
      <c r="C2567" s="5" t="s">
        <v>1035</v>
      </c>
    </row>
    <row r="2568" spans="1:10">
      <c r="C2568" s="5" t="s">
        <v>1036</v>
      </c>
    </row>
    <row r="2569" spans="1:10">
      <c r="C2569" s="5" t="s">
        <v>1037</v>
      </c>
    </row>
    <row r="2570" spans="1:10" ht="26.25">
      <c r="A2570" s="5">
        <v>9</v>
      </c>
      <c r="B2570" s="16" t="s">
        <v>1039</v>
      </c>
      <c r="C2570" s="5" t="s">
        <v>1038</v>
      </c>
      <c r="D2570" s="7">
        <f>ROUND( 2,2 )</f>
        <v>2</v>
      </c>
      <c r="E2570" s="5" t="s">
        <v>32</v>
      </c>
      <c r="F2570" s="6" t="s">
        <v>23</v>
      </c>
      <c r="G2570" s="8">
        <v>0</v>
      </c>
      <c r="H2570" s="7">
        <f>ROUND( D$2570*G2570,0 )</f>
        <v>0</v>
      </c>
    </row>
    <row r="2571" spans="1:10">
      <c r="F2571" s="6" t="s">
        <v>24</v>
      </c>
      <c r="G2571" s="8">
        <v>0</v>
      </c>
      <c r="I2571" s="7">
        <f>ROUND( D$2570*G2571,0 )</f>
        <v>0</v>
      </c>
    </row>
    <row r="2572" spans="1:10">
      <c r="F2572" s="6" t="s">
        <v>25</v>
      </c>
      <c r="G2572" s="8">
        <v>0</v>
      </c>
      <c r="J2572" s="7">
        <f>ROUND( D$2570*G2572,2 )</f>
        <v>0</v>
      </c>
    </row>
    <row r="2575" spans="1:10">
      <c r="C2575" s="5" t="s">
        <v>1040</v>
      </c>
    </row>
    <row r="2576" spans="1:10">
      <c r="C2576" s="5" t="s">
        <v>1041</v>
      </c>
    </row>
    <row r="2577" spans="1:10">
      <c r="C2577" s="5" t="s">
        <v>1042</v>
      </c>
    </row>
    <row r="2578" spans="1:10">
      <c r="C2578" s="5" t="s">
        <v>99</v>
      </c>
    </row>
    <row r="2579" spans="1:10">
      <c r="C2579" s="5" t="s">
        <v>1043</v>
      </c>
    </row>
    <row r="2580" spans="1:10" ht="26.25">
      <c r="A2580" s="5">
        <v>10</v>
      </c>
      <c r="B2580" s="16" t="s">
        <v>1045</v>
      </c>
      <c r="C2580" s="5" t="s">
        <v>1044</v>
      </c>
      <c r="D2580" s="7">
        <f>ROUND( 2,2 )</f>
        <v>2</v>
      </c>
      <c r="E2580" s="5" t="s">
        <v>32</v>
      </c>
      <c r="F2580" s="6" t="s">
        <v>23</v>
      </c>
      <c r="G2580" s="8">
        <v>0</v>
      </c>
      <c r="H2580" s="7">
        <f>ROUND( D$2580*G2580,0 )</f>
        <v>0</v>
      </c>
    </row>
    <row r="2581" spans="1:10">
      <c r="F2581" s="6" t="s">
        <v>24</v>
      </c>
      <c r="G2581" s="8">
        <v>0</v>
      </c>
      <c r="I2581" s="7">
        <f>ROUND( D$2580*G2581,0 )</f>
        <v>0</v>
      </c>
    </row>
    <row r="2582" spans="1:10">
      <c r="F2582" s="6" t="s">
        <v>25</v>
      </c>
      <c r="G2582" s="8">
        <v>0</v>
      </c>
      <c r="J2582" s="7">
        <f>ROUND( D$2580*G2582,2 )</f>
        <v>0</v>
      </c>
    </row>
    <row r="2585" spans="1:10">
      <c r="C2585" s="5" t="s">
        <v>1046</v>
      </c>
    </row>
    <row r="2586" spans="1:10">
      <c r="C2586" s="5" t="s">
        <v>1047</v>
      </c>
    </row>
    <row r="2587" spans="1:10">
      <c r="C2587" s="5" t="s">
        <v>1048</v>
      </c>
    </row>
    <row r="2588" spans="1:10">
      <c r="C2588" s="5" t="s">
        <v>1049</v>
      </c>
    </row>
    <row r="2589" spans="1:10" ht="26.25">
      <c r="A2589" s="5">
        <v>11</v>
      </c>
      <c r="B2589" s="16" t="s">
        <v>1051</v>
      </c>
      <c r="C2589" s="5" t="s">
        <v>1050</v>
      </c>
      <c r="D2589" s="7">
        <f>ROUND( 1,2 )</f>
        <v>1</v>
      </c>
      <c r="E2589" s="5" t="s">
        <v>32</v>
      </c>
      <c r="F2589" s="6" t="s">
        <v>23</v>
      </c>
      <c r="G2589" s="8">
        <v>0</v>
      </c>
      <c r="H2589" s="7">
        <f>ROUND( D$2589*G2589,0 )</f>
        <v>0</v>
      </c>
    </row>
    <row r="2590" spans="1:10">
      <c r="F2590" s="6" t="s">
        <v>24</v>
      </c>
      <c r="G2590" s="8">
        <v>0</v>
      </c>
      <c r="I2590" s="7">
        <f>ROUND( D$2589*G2590,0 )</f>
        <v>0</v>
      </c>
    </row>
    <row r="2591" spans="1:10">
      <c r="F2591" s="6" t="s">
        <v>25</v>
      </c>
      <c r="G2591" s="8">
        <v>0</v>
      </c>
      <c r="J2591" s="7">
        <f>ROUND( D$2589*G2591,2 )</f>
        <v>0</v>
      </c>
    </row>
    <row r="2594" spans="1:10">
      <c r="C2594" s="5" t="s">
        <v>234</v>
      </c>
    </row>
    <row r="2595" spans="1:10">
      <c r="C2595" s="5" t="s">
        <v>631</v>
      </c>
    </row>
    <row r="2596" spans="1:10" ht="26.25">
      <c r="A2596" s="5">
        <v>12</v>
      </c>
      <c r="B2596" s="16" t="s">
        <v>633</v>
      </c>
      <c r="C2596" s="5" t="s">
        <v>632</v>
      </c>
      <c r="D2596" s="7">
        <f>ROUND( 3,2 )</f>
        <v>3</v>
      </c>
      <c r="E2596" s="5" t="s">
        <v>32</v>
      </c>
      <c r="F2596" s="6" t="s">
        <v>23</v>
      </c>
      <c r="G2596" s="8">
        <v>0</v>
      </c>
      <c r="H2596" s="7">
        <f>ROUND( D$2596*G2596,0 )</f>
        <v>0</v>
      </c>
    </row>
    <row r="2597" spans="1:10">
      <c r="F2597" s="6" t="s">
        <v>24</v>
      </c>
      <c r="G2597" s="8">
        <v>0</v>
      </c>
      <c r="I2597" s="7">
        <f>ROUND( D$2596*G2597,0 )</f>
        <v>0</v>
      </c>
    </row>
    <row r="2598" spans="1:10">
      <c r="F2598" s="6" t="s">
        <v>25</v>
      </c>
      <c r="G2598" s="8">
        <v>0</v>
      </c>
      <c r="J2598" s="7">
        <f>ROUND( D$2596*G2598,2 )</f>
        <v>0</v>
      </c>
    </row>
    <row r="2601" spans="1:10">
      <c r="C2601" s="5" t="s">
        <v>1052</v>
      </c>
    </row>
    <row r="2602" spans="1:10">
      <c r="C2602" s="5" t="s">
        <v>1053</v>
      </c>
    </row>
    <row r="2603" spans="1:10">
      <c r="C2603" s="5" t="s">
        <v>1054</v>
      </c>
    </row>
    <row r="2604" spans="1:10" ht="26.25">
      <c r="A2604" s="5">
        <v>13</v>
      </c>
      <c r="B2604" s="16" t="s">
        <v>1055</v>
      </c>
      <c r="C2604" s="5"/>
      <c r="D2604" s="7">
        <f>ROUND( 1,2 )</f>
        <v>1</v>
      </c>
      <c r="E2604" s="5" t="s">
        <v>227</v>
      </c>
      <c r="F2604" s="6" t="s">
        <v>23</v>
      </c>
      <c r="G2604" s="8">
        <v>0</v>
      </c>
      <c r="H2604" s="7">
        <f>ROUND( D$2604*G2604,2 )</f>
        <v>0</v>
      </c>
    </row>
    <row r="2605" spans="1:10">
      <c r="F2605" s="6" t="s">
        <v>24</v>
      </c>
      <c r="G2605" s="8">
        <v>0</v>
      </c>
      <c r="I2605" s="7">
        <f>ROUND( D$2604*G2605,0 )</f>
        <v>0</v>
      </c>
    </row>
    <row r="2606" spans="1:10">
      <c r="F2606" s="6" t="s">
        <v>25</v>
      </c>
      <c r="G2606" s="8">
        <v>0</v>
      </c>
      <c r="J2606" s="7">
        <f>ROUND( D$2604*G2606,2 )</f>
        <v>0</v>
      </c>
    </row>
    <row r="2609" spans="1:10">
      <c r="C2609" s="5" t="s">
        <v>1052</v>
      </c>
    </row>
    <row r="2610" spans="1:10">
      <c r="C2610" s="5" t="s">
        <v>1053</v>
      </c>
    </row>
    <row r="2611" spans="1:10">
      <c r="C2611" s="5" t="s">
        <v>1056</v>
      </c>
    </row>
    <row r="2612" spans="1:10" ht="26.25">
      <c r="A2612" s="5">
        <v>14</v>
      </c>
      <c r="B2612" s="16" t="s">
        <v>1057</v>
      </c>
      <c r="C2612" s="5"/>
      <c r="D2612" s="7">
        <f>ROUND( 1,2 )</f>
        <v>1</v>
      </c>
      <c r="E2612" s="5" t="s">
        <v>227</v>
      </c>
      <c r="F2612" s="6" t="s">
        <v>23</v>
      </c>
      <c r="G2612" s="8">
        <v>0</v>
      </c>
      <c r="H2612" s="7">
        <f>ROUND( D$2612*G2612,2 )</f>
        <v>0</v>
      </c>
    </row>
    <row r="2613" spans="1:10">
      <c r="F2613" s="6" t="s">
        <v>24</v>
      </c>
      <c r="G2613" s="8">
        <v>0</v>
      </c>
      <c r="I2613" s="7">
        <f>ROUND( D$2612*G2613,0 )</f>
        <v>0</v>
      </c>
    </row>
    <row r="2614" spans="1:10">
      <c r="F2614" s="6" t="s">
        <v>25</v>
      </c>
      <c r="G2614" s="8">
        <v>0</v>
      </c>
      <c r="J2614" s="7">
        <f>ROUND( D$2612*G2614,2 )</f>
        <v>0</v>
      </c>
    </row>
    <row r="2617" spans="1:10">
      <c r="C2617" s="5" t="s">
        <v>1052</v>
      </c>
    </row>
    <row r="2618" spans="1:10">
      <c r="C2618" s="5" t="s">
        <v>1053</v>
      </c>
    </row>
    <row r="2619" spans="1:10">
      <c r="C2619" s="5" t="s">
        <v>1058</v>
      </c>
    </row>
    <row r="2620" spans="1:10" ht="26.25">
      <c r="A2620" s="5">
        <v>15</v>
      </c>
      <c r="B2620" s="16" t="s">
        <v>1059</v>
      </c>
      <c r="C2620" s="5"/>
      <c r="D2620" s="7">
        <f>ROUND( 1,2 )</f>
        <v>1</v>
      </c>
      <c r="E2620" s="5" t="s">
        <v>227</v>
      </c>
      <c r="F2620" s="6" t="s">
        <v>23</v>
      </c>
      <c r="G2620" s="8">
        <v>0</v>
      </c>
      <c r="H2620" s="7">
        <f>ROUND( D$2620*G2620,2 )</f>
        <v>0</v>
      </c>
    </row>
    <row r="2621" spans="1:10">
      <c r="F2621" s="6" t="s">
        <v>24</v>
      </c>
      <c r="G2621" s="8">
        <v>0</v>
      </c>
      <c r="I2621" s="7">
        <f>ROUND( D$2620*G2621,0 )</f>
        <v>0</v>
      </c>
    </row>
    <row r="2622" spans="1:10">
      <c r="F2622" s="6" t="s">
        <v>25</v>
      </c>
      <c r="G2622" s="8">
        <v>0</v>
      </c>
      <c r="J2622" s="7">
        <f>ROUND( D$2620*G2622,2 )</f>
        <v>0</v>
      </c>
    </row>
    <row r="2625" spans="1:10">
      <c r="C2625" s="5" t="s">
        <v>1052</v>
      </c>
    </row>
    <row r="2626" spans="1:10">
      <c r="C2626" s="5" t="s">
        <v>1053</v>
      </c>
    </row>
    <row r="2627" spans="1:10">
      <c r="C2627" s="5" t="s">
        <v>1060</v>
      </c>
    </row>
    <row r="2628" spans="1:10" ht="26.25">
      <c r="A2628" s="5">
        <v>16</v>
      </c>
      <c r="B2628" s="16" t="s">
        <v>1061</v>
      </c>
      <c r="C2628" s="5"/>
      <c r="D2628" s="7">
        <f>ROUND( 1,2 )</f>
        <v>1</v>
      </c>
      <c r="E2628" s="5" t="s">
        <v>227</v>
      </c>
      <c r="F2628" s="6" t="s">
        <v>23</v>
      </c>
      <c r="G2628" s="8">
        <v>0</v>
      </c>
      <c r="H2628" s="7">
        <f>ROUND( D$2628*G2628,2 )</f>
        <v>0</v>
      </c>
    </row>
    <row r="2629" spans="1:10">
      <c r="F2629" s="6" t="s">
        <v>24</v>
      </c>
      <c r="G2629" s="8">
        <v>0</v>
      </c>
      <c r="I2629" s="7">
        <f>ROUND( D$2628*G2629,0 )</f>
        <v>0</v>
      </c>
    </row>
    <row r="2630" spans="1:10">
      <c r="F2630" s="6" t="s">
        <v>25</v>
      </c>
      <c r="G2630" s="8">
        <v>0</v>
      </c>
      <c r="J2630" s="7">
        <f>ROUND( D$2628*G2630,2 )</f>
        <v>0</v>
      </c>
    </row>
    <row r="2633" spans="1:10">
      <c r="C2633" s="5" t="s">
        <v>1062</v>
      </c>
    </row>
    <row r="2634" spans="1:10">
      <c r="C2634" s="5" t="s">
        <v>1063</v>
      </c>
    </row>
    <row r="2635" spans="1:10">
      <c r="C2635" s="5" t="s">
        <v>649</v>
      </c>
    </row>
    <row r="2636" spans="1:10" ht="26.25">
      <c r="A2636" s="5">
        <v>17</v>
      </c>
      <c r="B2636" s="16" t="s">
        <v>1064</v>
      </c>
      <c r="C2636" s="5"/>
      <c r="D2636" s="7">
        <f>ROUND( 4,2 )</f>
        <v>4</v>
      </c>
      <c r="E2636" s="5" t="s">
        <v>258</v>
      </c>
      <c r="F2636" s="6" t="s">
        <v>23</v>
      </c>
      <c r="G2636" s="8">
        <v>0</v>
      </c>
      <c r="H2636" s="7">
        <f>ROUND( D$2636*G2636,2 )</f>
        <v>0</v>
      </c>
    </row>
    <row r="2637" spans="1:10">
      <c r="F2637" s="6" t="s">
        <v>24</v>
      </c>
      <c r="G2637" s="8">
        <v>0</v>
      </c>
      <c r="I2637" s="7">
        <f>ROUND( D$2636*G2637,0 )</f>
        <v>0</v>
      </c>
    </row>
    <row r="2638" spans="1:10">
      <c r="F2638" s="6" t="s">
        <v>25</v>
      </c>
      <c r="G2638" s="8">
        <v>0</v>
      </c>
      <c r="J2638" s="7">
        <f>ROUND( D$2636*G2638,2 )</f>
        <v>0</v>
      </c>
    </row>
    <row r="2641" spans="1:10">
      <c r="C2641" s="5" t="s">
        <v>1062</v>
      </c>
    </row>
    <row r="2642" spans="1:10">
      <c r="C2642" s="5" t="s">
        <v>1063</v>
      </c>
    </row>
    <row r="2643" spans="1:10">
      <c r="C2643" s="5" t="s">
        <v>267</v>
      </c>
    </row>
    <row r="2644" spans="1:10" ht="26.25">
      <c r="A2644" s="5">
        <v>18</v>
      </c>
      <c r="B2644" s="16" t="s">
        <v>1065</v>
      </c>
      <c r="C2644" s="5"/>
      <c r="D2644" s="7">
        <f>ROUND( 4,2 )</f>
        <v>4</v>
      </c>
      <c r="E2644" s="5" t="s">
        <v>258</v>
      </c>
      <c r="F2644" s="6" t="s">
        <v>23</v>
      </c>
      <c r="G2644" s="8">
        <v>0</v>
      </c>
      <c r="H2644" s="7">
        <f>ROUND( D$2644*G2644,2 )</f>
        <v>0</v>
      </c>
    </row>
    <row r="2645" spans="1:10">
      <c r="F2645" s="6" t="s">
        <v>24</v>
      </c>
      <c r="G2645" s="8">
        <v>0</v>
      </c>
      <c r="I2645" s="7">
        <f>ROUND( D$2644*G2645,0 )</f>
        <v>0</v>
      </c>
    </row>
    <row r="2646" spans="1:10">
      <c r="F2646" s="6" t="s">
        <v>25</v>
      </c>
      <c r="G2646" s="8">
        <v>0</v>
      </c>
      <c r="J2646" s="7">
        <f>ROUND( D$2644*G2646,2 )</f>
        <v>0</v>
      </c>
    </row>
    <row r="2649" spans="1:10">
      <c r="C2649" s="5" t="s">
        <v>1062</v>
      </c>
    </row>
    <row r="2650" spans="1:10">
      <c r="C2650" s="5" t="s">
        <v>1063</v>
      </c>
    </row>
    <row r="2651" spans="1:10">
      <c r="C2651" s="5" t="s">
        <v>652</v>
      </c>
    </row>
    <row r="2652" spans="1:10" ht="26.25">
      <c r="A2652" s="5">
        <v>19</v>
      </c>
      <c r="B2652" s="16" t="s">
        <v>1066</v>
      </c>
      <c r="C2652" s="5"/>
      <c r="D2652" s="7">
        <f>ROUND( 4,2 )</f>
        <v>4</v>
      </c>
      <c r="E2652" s="5" t="s">
        <v>258</v>
      </c>
      <c r="F2652" s="6" t="s">
        <v>23</v>
      </c>
      <c r="G2652" s="8">
        <v>0</v>
      </c>
      <c r="H2652" s="7">
        <f>ROUND( D$2652*G2652,2 )</f>
        <v>0</v>
      </c>
    </row>
    <row r="2653" spans="1:10">
      <c r="F2653" s="6" t="s">
        <v>24</v>
      </c>
      <c r="G2653" s="8">
        <v>0</v>
      </c>
      <c r="I2653" s="7">
        <f>ROUND( D$2652*G2653,0 )</f>
        <v>0</v>
      </c>
    </row>
    <row r="2654" spans="1:10">
      <c r="F2654" s="6" t="s">
        <v>25</v>
      </c>
      <c r="G2654" s="8">
        <v>0</v>
      </c>
      <c r="J2654" s="7">
        <f>ROUND( D$2652*G2654,2 )</f>
        <v>0</v>
      </c>
    </row>
    <row r="2657" spans="1:10">
      <c r="C2657" s="5" t="s">
        <v>1062</v>
      </c>
    </row>
    <row r="2658" spans="1:10">
      <c r="C2658" s="5" t="s">
        <v>1063</v>
      </c>
    </row>
    <row r="2659" spans="1:10">
      <c r="C2659" s="5" t="s">
        <v>1067</v>
      </c>
    </row>
    <row r="2660" spans="1:10" ht="26.25">
      <c r="A2660" s="5">
        <v>20</v>
      </c>
      <c r="B2660" s="16" t="s">
        <v>1068</v>
      </c>
      <c r="C2660" s="5"/>
      <c r="D2660" s="7">
        <f>ROUND( 4,2 )</f>
        <v>4</v>
      </c>
      <c r="E2660" s="5" t="s">
        <v>258</v>
      </c>
      <c r="F2660" s="6" t="s">
        <v>23</v>
      </c>
      <c r="G2660" s="8">
        <v>0</v>
      </c>
      <c r="H2660" s="7">
        <f>ROUND( D$2660*G2660,2 )</f>
        <v>0</v>
      </c>
    </row>
    <row r="2661" spans="1:10">
      <c r="F2661" s="6" t="s">
        <v>24</v>
      </c>
      <c r="G2661" s="8">
        <v>0</v>
      </c>
      <c r="I2661" s="7">
        <f>ROUND( D$2660*G2661,0 )</f>
        <v>0</v>
      </c>
    </row>
    <row r="2662" spans="1:10">
      <c r="F2662" s="6" t="s">
        <v>25</v>
      </c>
      <c r="G2662" s="8">
        <v>0</v>
      </c>
      <c r="J2662" s="7">
        <f>ROUND( D$2660*G2662,2 )</f>
        <v>0</v>
      </c>
    </row>
    <row r="2664" spans="1:10" ht="15.75" thickBot="1"/>
    <row r="2665" spans="1:10" ht="15.75" thickBot="1">
      <c r="H2665" s="10">
        <f>ROUND( SUM(H2486:H2664),0 )</f>
        <v>0</v>
      </c>
      <c r="I2665" s="10">
        <f>ROUND( SUM(I2486:I2664),0 )</f>
        <v>0</v>
      </c>
      <c r="J2665" s="10">
        <f>ROUND( SUM(J2486:J2664),2 )</f>
        <v>0</v>
      </c>
    </row>
    <row r="2666" spans="1:10" ht="15.75" thickTop="1">
      <c r="H2666" s="11">
        <f>ROUND( SUM(H248,H564,H1443,H2484,H2665),0 )</f>
        <v>0</v>
      </c>
      <c r="I2666" s="11">
        <f>ROUND( SUM(I248,I564,I1443,I2484,I2665),0 )</f>
        <v>0</v>
      </c>
      <c r="J2666" s="11">
        <f>ROUND( SUM(J248,J564,J1443,J2484,J2665),0 )</f>
        <v>0</v>
      </c>
    </row>
  </sheetData>
  <pageMargins left="0.7" right="0.7" top="0.75" bottom="0.75" header="0.3" footer="0.3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1"/>
  <sheetViews>
    <sheetView tabSelected="1" workbookViewId="0">
      <selection activeCell="C11" sqref="C11"/>
    </sheetView>
  </sheetViews>
  <sheetFormatPr defaultRowHeight="15"/>
  <cols>
    <col min="1" max="1" width="25.42578125" customWidth="1"/>
    <col min="2" max="2" width="24.42578125" customWidth="1"/>
    <col min="3" max="3" width="23.140625" customWidth="1"/>
  </cols>
  <sheetData>
    <row r="1" spans="1:3" ht="15.75">
      <c r="A1" s="19" t="s">
        <v>1075</v>
      </c>
      <c r="B1" s="17"/>
      <c r="C1" s="17"/>
    </row>
    <row r="2" spans="1:3" ht="15.75">
      <c r="A2" s="23" t="s">
        <v>1076</v>
      </c>
      <c r="B2" s="20" t="s">
        <v>1077</v>
      </c>
      <c r="C2" s="20"/>
    </row>
    <row r="3" spans="1:3" ht="15.75">
      <c r="A3" s="23" t="s">
        <v>1078</v>
      </c>
      <c r="B3" s="20" t="s">
        <v>1079</v>
      </c>
      <c r="C3" s="20"/>
    </row>
    <row r="4" spans="1:3">
      <c r="A4" s="21"/>
      <c r="B4" s="17"/>
      <c r="C4" s="17"/>
    </row>
    <row r="5" spans="1:3" ht="15.75">
      <c r="A5" s="19" t="s">
        <v>1080</v>
      </c>
      <c r="B5" s="17"/>
      <c r="C5" s="17"/>
    </row>
    <row r="6" spans="1:3" ht="15.75">
      <c r="A6" s="17"/>
      <c r="B6" s="20" t="s">
        <v>1081</v>
      </c>
      <c r="C6" s="17"/>
    </row>
    <row r="7" spans="1:3" ht="15.75">
      <c r="A7" s="19" t="s">
        <v>1082</v>
      </c>
      <c r="B7" s="20" t="s">
        <v>1083</v>
      </c>
      <c r="C7" s="17"/>
    </row>
    <row r="8" spans="1:3" ht="15.75">
      <c r="A8" s="19" t="s">
        <v>1082</v>
      </c>
      <c r="B8" s="20" t="s">
        <v>1101</v>
      </c>
      <c r="C8" s="17"/>
    </row>
    <row r="9" spans="1:3" ht="15.75">
      <c r="A9" s="19" t="s">
        <v>1082</v>
      </c>
      <c r="B9" s="19" t="s">
        <v>1082</v>
      </c>
      <c r="C9" s="17"/>
    </row>
    <row r="10" spans="1:3">
      <c r="A10" s="21"/>
      <c r="B10" s="17"/>
      <c r="C10" s="17"/>
    </row>
    <row r="11" spans="1:3">
      <c r="A11" s="21"/>
      <c r="B11" s="17"/>
      <c r="C11" s="17"/>
    </row>
    <row r="12" spans="1:3">
      <c r="A12" s="21"/>
      <c r="B12" s="17"/>
      <c r="C12" s="17"/>
    </row>
    <row r="13" spans="1:3" ht="22.5">
      <c r="A13" s="22"/>
      <c r="B13" s="22" t="s">
        <v>1084</v>
      </c>
      <c r="C13" s="17"/>
    </row>
    <row r="14" spans="1:3" ht="22.5">
      <c r="A14" s="22"/>
      <c r="B14" s="23" t="s">
        <v>1085</v>
      </c>
      <c r="C14" s="17"/>
    </row>
    <row r="15" spans="1:3" ht="15.75">
      <c r="A15" s="23"/>
      <c r="B15" s="24"/>
      <c r="C15" s="17"/>
    </row>
    <row r="16" spans="1:3" ht="15.75">
      <c r="A16" s="24"/>
      <c r="B16" s="23" t="s">
        <v>1086</v>
      </c>
      <c r="C16" s="17"/>
    </row>
    <row r="17" spans="1:3" ht="15.75">
      <c r="A17" s="23"/>
      <c r="B17" s="23" t="s">
        <v>1087</v>
      </c>
      <c r="C17" s="17"/>
    </row>
    <row r="18" spans="1:3" ht="15.75">
      <c r="A18" s="23"/>
      <c r="B18" s="23" t="s">
        <v>1088</v>
      </c>
      <c r="C18" s="17"/>
    </row>
    <row r="19" spans="1:3" ht="15.75">
      <c r="A19" s="23"/>
      <c r="B19" s="17"/>
      <c r="C19" s="17"/>
    </row>
    <row r="20" spans="1:3" ht="15.75">
      <c r="A20" s="24"/>
      <c r="B20" s="17"/>
      <c r="C20" s="17"/>
    </row>
    <row r="21" spans="1:3" ht="15.75">
      <c r="A21" s="24"/>
      <c r="B21" s="17"/>
      <c r="C21" s="17"/>
    </row>
    <row r="22" spans="1:3" ht="15.75">
      <c r="A22" s="25" t="s">
        <v>1082</v>
      </c>
      <c r="B22" s="24" t="s">
        <v>1089</v>
      </c>
      <c r="C22" s="24" t="s">
        <v>1090</v>
      </c>
    </row>
    <row r="23" spans="1:3" ht="15.75">
      <c r="A23" s="20" t="s">
        <v>1091</v>
      </c>
      <c r="B23" s="27"/>
      <c r="C23" s="27"/>
    </row>
    <row r="24" spans="1:3" ht="15.75">
      <c r="A24" s="20" t="s">
        <v>1092</v>
      </c>
      <c r="B24" s="27"/>
      <c r="C24" s="27"/>
    </row>
    <row r="25" spans="1:3" ht="15.75">
      <c r="A25" s="20" t="s">
        <v>1093</v>
      </c>
      <c r="B25" s="27"/>
      <c r="C25" s="27"/>
    </row>
    <row r="26" spans="1:3" ht="15.75">
      <c r="A26" s="20" t="s">
        <v>1094</v>
      </c>
      <c r="B26" s="27"/>
      <c r="C26" s="27"/>
    </row>
    <row r="27" spans="1:3" ht="15.75">
      <c r="A27" s="20" t="s">
        <v>1095</v>
      </c>
      <c r="B27" s="27"/>
      <c r="C27" s="27"/>
    </row>
    <row r="28" spans="1:3" ht="15.75">
      <c r="A28" s="19"/>
      <c r="B28" s="28"/>
      <c r="C28" s="28"/>
    </row>
    <row r="29" spans="1:3" ht="15.75">
      <c r="A29" s="25" t="s">
        <v>1096</v>
      </c>
      <c r="B29" s="29"/>
      <c r="C29" s="29"/>
    </row>
    <row r="30" spans="1:3" ht="15.75">
      <c r="A30" s="26"/>
      <c r="B30" s="28"/>
      <c r="C30" s="28"/>
    </row>
    <row r="31" spans="1:3" ht="15.75">
      <c r="A31" s="25" t="s">
        <v>1097</v>
      </c>
      <c r="B31" s="29"/>
      <c r="C31" s="28"/>
    </row>
    <row r="32" spans="1:3" ht="15.75">
      <c r="A32" s="25"/>
      <c r="B32" s="17"/>
      <c r="C32" s="17"/>
    </row>
    <row r="33" spans="1:3" ht="15.75">
      <c r="A33" s="19" t="s">
        <v>1098</v>
      </c>
      <c r="B33" s="30">
        <v>0.27</v>
      </c>
      <c r="C33" s="29"/>
    </row>
    <row r="34" spans="1:3" ht="15.75">
      <c r="A34" s="23"/>
      <c r="B34" s="17"/>
      <c r="C34" s="17"/>
    </row>
    <row r="35" spans="1:3" ht="15.75">
      <c r="A35" s="19"/>
      <c r="B35" s="17"/>
      <c r="C35" s="17"/>
    </row>
    <row r="36" spans="1:3" ht="15.75">
      <c r="A36" s="25" t="s">
        <v>1099</v>
      </c>
      <c r="B36" s="17"/>
      <c r="C36" s="29"/>
    </row>
    <row r="37" spans="1:3" ht="15.75">
      <c r="A37" s="25"/>
      <c r="B37" s="17"/>
      <c r="C37" s="17"/>
    </row>
    <row r="38" spans="1:3" ht="15.75">
      <c r="A38" s="25"/>
      <c r="B38" s="17"/>
      <c r="C38" s="17"/>
    </row>
    <row r="39" spans="1:3" ht="15.75">
      <c r="A39" s="25"/>
      <c r="B39" s="17"/>
      <c r="C39" s="17"/>
    </row>
    <row r="40" spans="1:3" ht="15.75">
      <c r="A40" s="25"/>
      <c r="B40" s="17"/>
      <c r="C40" s="17"/>
    </row>
    <row r="41" spans="1:3" ht="15.75">
      <c r="A41" s="19" t="s">
        <v>1100</v>
      </c>
      <c r="B41" s="17"/>
      <c r="C41" s="17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KVS</vt:lpstr>
      <vt:lpstr>Összesítő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Zolnai György</dc:creator>
  <cp:lastModifiedBy>Agi</cp:lastModifiedBy>
  <cp:lastPrinted>2018-12-04T07:54:35Z</cp:lastPrinted>
  <dcterms:created xsi:type="dcterms:W3CDTF">2018-12-04T07:43:05Z</dcterms:created>
  <dcterms:modified xsi:type="dcterms:W3CDTF">2018-12-08T15:51:56Z</dcterms:modified>
</cp:coreProperties>
</file>