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55" windowHeight="8760" tabRatio="883" firstSheet="2" activeTab="9"/>
  </bookViews>
  <sheets>
    <sheet name="1.1.sz.mell." sheetId="1" r:id="rId1"/>
    <sheet name="1.2.sz.mell. " sheetId="2" r:id="rId2"/>
    <sheet name="1.3.sz.mell." sheetId="3" r:id="rId3"/>
    <sheet name="1.4.sz.mell." sheetId="4" r:id="rId4"/>
    <sheet name="9.1. sz. mell" sheetId="5" r:id="rId5"/>
    <sheet name="9.2. sz. mell" sheetId="6" r:id="rId6"/>
    <sheet name="9.3. sz. mell" sheetId="7" r:id="rId7"/>
    <sheet name="11. sz. mell." sheetId="8" r:id="rId8"/>
    <sheet name="2. sz tájékoztató t" sheetId="9" r:id="rId9"/>
    <sheet name="4.sz tájékoztató t." sheetId="10" r:id="rId10"/>
  </sheets>
  <externalReferences>
    <externalReference r:id="rId13"/>
  </externalReferences>
  <definedNames>
    <definedName name="_xlnm.Print_Titles" localSheetId="7">'11. sz. mell.'!$1:$6</definedName>
    <definedName name="_xlnm.Print_Titles" localSheetId="4">'9.1. sz. mell'!$1:$6</definedName>
    <definedName name="_xlnm.Print_Titles" localSheetId="5">'9.2. sz. mell'!$1:$6</definedName>
    <definedName name="_xlnm.Print_Titles" localSheetId="6">'9.3. sz. mell'!$1:$6</definedName>
    <definedName name="_xlnm.Print_Area" localSheetId="0">'1.1.sz.mell.'!$A$1:$C$142</definedName>
    <definedName name="_xlnm.Print_Area" localSheetId="1">'1.2.sz.mell. '!$A$1:$C$127</definedName>
    <definedName name="_xlnm.Print_Area" localSheetId="2">'1.3.sz.mell.'!$A$1:$C$127</definedName>
    <definedName name="_xlnm.Print_Area" localSheetId="3">'1.4.sz.mell.'!$A$1:$C$127</definedName>
  </definedNames>
  <calcPr fullCalcOnLoad="1"/>
</workbook>
</file>

<file path=xl/sharedStrings.xml><?xml version="1.0" encoding="utf-8"?>
<sst xmlns="http://schemas.openxmlformats.org/spreadsheetml/2006/main" count="1458" uniqueCount="353">
  <si>
    <t>Előirányzat-felhasználási terv
2013. évre</t>
  </si>
  <si>
    <t>Ezer 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</si>
  <si>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</si>
  <si>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</si>
  <si>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</si>
  <si>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</si>
  <si>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</si>
  <si>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</si>
  <si>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</si>
  <si>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</si>
  <si>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</si>
  <si>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</si>
  <si>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</si>
  <si>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</si>
  <si>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</si>
  <si>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</si>
  <si>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</si>
  <si>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</si>
  <si>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</si>
  <si>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</si>
  <si>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Közhatalmi bevételek</t>
  </si>
  <si>
    <t>3.</t>
  </si>
  <si>
    <t>Intézményi működési bevételek</t>
  </si>
  <si>
    <t>4.</t>
  </si>
  <si>
    <t>Átengedett központi adók</t>
  </si>
  <si>
    <t>5.</t>
  </si>
  <si>
    <t>Támogatások , kiegészítések</t>
  </si>
  <si>
    <t>6.</t>
  </si>
  <si>
    <t>Átvett pénzeszközök  Áh. belülrül</t>
  </si>
  <si>
    <t>7.</t>
  </si>
  <si>
    <t>Átvett pénzeszközök  Áh. kívülről</t>
  </si>
  <si>
    <t>8.</t>
  </si>
  <si>
    <t>Felhalmozási bevételek</t>
  </si>
  <si>
    <t>9.</t>
  </si>
  <si>
    <t xml:space="preserve">Kölcsön visszatérülése 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</si>
  <si>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</si>
  <si>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</si>
  <si>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</si>
  <si>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</si>
  <si>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</si>
  <si>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</si>
  <si>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</si>
  <si>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</si>
  <si>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</si>
  <si>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</si>
  <si>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</si>
  <si>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</si>
  <si>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</si>
  <si>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</si>
  <si>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</si>
  <si>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</si>
  <si>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</si>
  <si>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</si>
  <si>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</si>
  <si>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</si>
  <si>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</si>
  <si>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</si>
  <si>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</si>
  <si>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Tartalékok</t>
  </si>
  <si>
    <t>22.</t>
  </si>
  <si>
    <t>Kölcsön nyújtása</t>
  </si>
  <si>
    <t>23.</t>
  </si>
  <si>
    <t>Finanszírozási kiadások</t>
  </si>
  <si>
    <t>24.</t>
  </si>
  <si>
    <t>Kiadások összesen:</t>
  </si>
  <si>
    <t>25.</t>
  </si>
  <si>
    <t>Egyenleg</t>
  </si>
  <si>
    <t>B E V É T E L E K</t>
  </si>
  <si>
    <t>1. sz. táblázat</t>
  </si>
  <si>
    <t>Ezer forintban</t>
  </si>
  <si>
    <t>Sor-
szám</t>
  </si>
  <si>
    <t>Bevételi jogcím</t>
  </si>
  <si>
    <t>2013. évi előirányzat</t>
  </si>
  <si>
    <t>I. Önkormányzat működési bevételei (2+3+4)</t>
  </si>
  <si>
    <t>I/1. Közhatalmi bevételek (2.1. + …+ 2.4.)</t>
  </si>
  <si>
    <t>2.1.</t>
  </si>
  <si>
    <t>Helyi adók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</si>
  <si>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</si>
  <si>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</si>
  <si>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</si>
  <si>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</si>
  <si>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</si>
  <si>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</si>
  <si>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</si>
  <si>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</si>
  <si>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</si>
  <si>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</si>
  <si>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</si>
  <si>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</si>
  <si>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</si>
  <si>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</si>
  <si>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</si>
  <si>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</si>
  <si>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</si>
  <si>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</si>
  <si>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</si>
  <si>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</si>
  <si>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</si>
  <si>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</si>
  <si>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</si>
  <si>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 xml:space="preserve">4. </t>
  </si>
  <si>
    <t>II. Átengedett központi adók</t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</si>
  <si>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</si>
  <si>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</si>
  <si>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</si>
  <si>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</si>
  <si>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</si>
  <si>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</si>
  <si>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</si>
  <si>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</si>
  <si>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</si>
  <si>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</si>
  <si>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</si>
  <si>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</si>
  <si>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</si>
  <si>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Vis maior támogatás</t>
  </si>
  <si>
    <t>5.8.</t>
  </si>
  <si>
    <t>Egyéb támogatás</t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</si>
  <si>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</si>
  <si>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</si>
  <si>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</si>
  <si>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</si>
  <si>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</si>
  <si>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</si>
  <si>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</si>
  <si>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</si>
  <si>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</si>
  <si>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</si>
  <si>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</si>
  <si>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</si>
  <si>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6.2.</t>
  </si>
  <si>
    <t>Felhalmozási támogatás államháztartáson belülről (6.2.1.+…+ 6.2.5.)</t>
  </si>
  <si>
    <t>6.2.1.</t>
  </si>
  <si>
    <t>6.2.2.</t>
  </si>
  <si>
    <t>6.2.3.</t>
  </si>
  <si>
    <t>6.2.4.</t>
  </si>
  <si>
    <t>6.2.5.</t>
  </si>
  <si>
    <t xml:space="preserve">   Egyéb felhalmozási támogatás államháztartáson belülről</t>
  </si>
  <si>
    <t xml:space="preserve">7. </t>
  </si>
  <si>
    <t>V. Átvett pénzeszközök államháztartáson kívülről (7.1.+7.2.)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</si>
  <si>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</si>
  <si>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</si>
  <si>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</si>
  <si>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</si>
  <si>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VI. Felhalmozási célú bevételek (8.1+8.2+8.3.)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</si>
  <si>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</si>
  <si>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</si>
  <si>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</si>
  <si>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</si>
  <si>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</si>
  <si>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</si>
  <si>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 xml:space="preserve">9. </t>
  </si>
  <si>
    <t>VII. Kölcsön visszatérülése</t>
  </si>
  <si>
    <t>KÖLTSÉGVETÉSI BEVÉTELEK ÖSSZESEN: (2+…+9)</t>
  </si>
  <si>
    <t>VIII. Finanszírozási bevételek (11.1.+11.2.)</t>
  </si>
  <si>
    <t>11.1.</t>
  </si>
  <si>
    <t>Hiány belső finanszírozás bevételei (11.1.1.+…+11.1.5.)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</si>
  <si>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</si>
  <si>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</si>
  <si>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</si>
  <si>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</si>
  <si>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</si>
  <si>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</si>
  <si>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</si>
  <si>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</si>
  <si>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</si>
  <si>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Egyéb belső finanszírozási bevétek</t>
  </si>
  <si>
    <t>11.2.</t>
  </si>
  <si>
    <t>Hiány külső finanszírozásának bevételei (11.2.1.+…+11.2.5.)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</si>
  <si>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</si>
  <si>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</si>
  <si>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</si>
  <si>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</si>
  <si>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</si>
  <si>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</si>
  <si>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</si>
  <si>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</si>
  <si>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</si>
  <si>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</si>
  <si>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KÖLTSÉGVETÉSI ÉS FINANSZÍROZÁSI BEVÉTELEK ÖSSZESEN (10+11)</t>
  </si>
  <si>
    <t>IX. Függő, átfutó, kiegyenlítő bevételek</t>
  </si>
  <si>
    <t>BEVÉTELEK ÖSSZESEN (12+13)</t>
  </si>
  <si>
    <t>K I A D Á S O K</t>
  </si>
  <si>
    <t>2. sz. táblázat</t>
  </si>
  <si>
    <t>Kiadási jogcímek</t>
  </si>
  <si>
    <t>1.1.</t>
  </si>
  <si>
    <t>Személyi  juttatások</t>
  </si>
  <si>
    <t>1.2.</t>
  </si>
  <si>
    <t>1.3.</t>
  </si>
  <si>
    <t>1.4.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</si>
  <si>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</si>
  <si>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</si>
  <si>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</si>
  <si>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</si>
  <si>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</si>
  <si>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</si>
  <si>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</si>
  <si>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pénzeszköz átadás államháztartáson belülre</t>
  </si>
  <si>
    <t>1.9.</t>
  </si>
  <si>
    <t xml:space="preserve">   - Működési célú pénzeszköz átadás államháztartáson kívülre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</si>
  <si>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</si>
  <si>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</si>
  <si>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</si>
  <si>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</si>
  <si>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</si>
  <si>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</si>
  <si>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t>a 2.3-ból   - Felhalmozási célú pénzeszköz átadás államháztartáson belülre</t>
  </si>
  <si>
    <t>2.5.</t>
  </si>
  <si>
    <t xml:space="preserve">               - Felhalmozási célú pénzeszköz átadás államháztartáson kívülre</t>
  </si>
  <si>
    <t>2.6.</t>
  </si>
  <si>
    <t xml:space="preserve">               - Pénzügyi befektetések kiadásai</t>
  </si>
  <si>
    <t>2.7.</t>
  </si>
  <si>
    <t>- Lakástámogatás</t>
  </si>
  <si>
    <t>2.8.</t>
  </si>
  <si>
    <t>- Lakásépítés</t>
  </si>
  <si>
    <t>2.9.</t>
  </si>
  <si>
    <t>- EU-s forrásból finanszírozott támogatással megvalósuló programok, projektek kiadásai</t>
  </si>
  <si>
    <t>2.10.</t>
  </si>
  <si>
    <t>- EU-s forrásból finanszírozott támogatással megvalósuló  programok,  projektek önkormányzati
  hozzájárulásának kiadásai</t>
  </si>
  <si>
    <t>III. Tartalékok (3.1.+3.2.)</t>
  </si>
  <si>
    <t>Általános tartalék</t>
  </si>
  <si>
    <t>Céltartalék</t>
  </si>
  <si>
    <t>IV. Kölcsön nyújtása</t>
  </si>
  <si>
    <t>KÖLTSÉGVETÉSI KIADÁSOK ÖSSZESEN (1+2+3+4)</t>
  </si>
  <si>
    <t>V. Finanszírozási kiadások (6.1+6.2.)</t>
  </si>
  <si>
    <t>Működési célú finanszírozási kiadások 6.1.1.+…+6.1.7.)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</si>
  <si>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</si>
  <si>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</si>
  <si>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</si>
  <si>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</si>
  <si>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</si>
  <si>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>6.1.6.</t>
  </si>
  <si>
    <t xml:space="preserve">   Forgatási célú belföldi, külföldi értékpapírok vásárlása</t>
  </si>
  <si>
    <t>6.1.7.</t>
  </si>
  <si>
    <t xml:space="preserve">   Betét elhelyezése</t>
  </si>
  <si>
    <t>Felhalmozási célú finanszírozási  kiadások (6.2.1.+...+6.2.8.)</t>
  </si>
  <si>
    <t xml:space="preserve">   Hitelek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</si>
  <si>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</si>
  <si>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</si>
  <si>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</si>
  <si>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</si>
  <si>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</si>
  <si>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KÖLTSÉGVETÉSI ÉS FINANSZÍROZÁSI KIADÁSOK ÖSSZESEN: (5+6)</t>
  </si>
  <si>
    <t>VI. Függő, átfutó, kiegyenlítő kiadások</t>
  </si>
  <si>
    <t>KIADÁSOK ÖSSZESEN: (7+8)</t>
  </si>
  <si>
    <t>KÖLTSÉGVETÉSI BEVÉTELEK ÉS KIADÁSOK EGYENLEGE</t>
  </si>
  <si>
    <t>3. sz. táblázat</t>
  </si>
  <si>
    <t>Költségvetési hiány, többlet ( költségvetési bevételek 10. sor - költségvetési kiadások 5. sor) (+/-)</t>
  </si>
  <si>
    <t xml:space="preserve">KÜLSŐ FORRÁS BEVONÁSÁVAL – HITEL, KÖLCSÖN -  FINANSZÍROZHATÓ HIÁNY ÖSSZEGE </t>
  </si>
  <si>
    <t>4. sz. táblázat</t>
  </si>
  <si>
    <t>2013. évi külső forrásból fedezhető összes hiány (1+2)</t>
  </si>
  <si>
    <t>FINANSZÍROZÁSI BEVÉTELEK ÉS KIADÁSOK EGYENLEGE</t>
  </si>
  <si>
    <t>5. sz. táblázat</t>
  </si>
  <si>
    <t xml:space="preserve"> Finanszírozási műveletek egyenlege (1.1-1.2.) +/-</t>
  </si>
  <si>
    <t>Finanszírozási bevételek (1. melléklet 1. sz. táblázat 11. sor)</t>
  </si>
  <si>
    <t>1.1.1.</t>
  </si>
  <si>
    <t>1.1-ből: Működési célú finanszírozási bevételek (2.1. melléklet 2. sz. oszlop 22. sor)</t>
  </si>
  <si>
    <t>1.1.2.</t>
  </si>
  <si>
    <t xml:space="preserve">             Felhalmozási célú finanszírozási bevételek (2.2. melléklet 2. sz. oszlop 25. sor)</t>
  </si>
  <si>
    <t>Finanszírozási kiadások (1. melléklet 2. sz. táblázat 6. sor)</t>
  </si>
  <si>
    <t>1.2.1.</t>
  </si>
  <si>
    <t>1.2-ből: Működési célú finanszírozási kiadások (2.1. melléklet 4. sz. oszlop 22. sor)</t>
  </si>
  <si>
    <t>1.2.2.</t>
  </si>
  <si>
    <t xml:space="preserve">              Felhalmozási célú finanszírozási kiadások (2.2 .melléklet 4. sz. oszlop 25. sor)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</si>
  <si>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</si>
  <si>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</si>
  <si>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</si>
  <si>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</si>
  <si>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r>
      <t xml:space="preserve">2013. évi külső forrásból fedezhető működési hiány  </t>
    </r>
    <r>
      <rPr>
        <sz val="7"/>
        <rFont val="Times New Roman"/>
        <family val="1"/>
      </rPr>
      <t>(2.1. melléklet 3. oszlop 27. sor)</t>
    </r>
  </si>
  <si>
    <r>
      <t xml:space="preserve">2013. évi külső forrásból fedezhető felhalmozási hiány  </t>
    </r>
    <r>
      <rPr>
        <sz val="7"/>
        <rFont val="Times New Roman"/>
        <family val="1"/>
      </rPr>
      <t>(2.2. melléklet 3. oszlop 30. sor)</t>
    </r>
  </si>
  <si>
    <t>Hiány belső finanszírozás bevételei (11.1.1.+….+11.1.5.)</t>
  </si>
  <si>
    <t>Hiány külső finanszírozásának bevételei (11.2.1.+….+11.2.5.)</t>
  </si>
  <si>
    <t>KÖLTSÉGVETÉSI ÉS FINANSZÍROZÁSI BEVÉTELEK ÖSSZESEN: (10+11)</t>
  </si>
  <si>
    <t>BEVÉTELEK ÖSSZESEN: (12+13)</t>
  </si>
  <si>
    <t>Működési célú finanszírozási kiadások 6.1.1.+….+6.1.7.)</t>
  </si>
  <si>
    <t>Felhalmozási célú finanszírozási bevételek (6.2.1.+…..6.2.8.)</t>
  </si>
  <si>
    <t>9.2. melléklet a ……/2013. (….) önkormányzati rendelethez</t>
  </si>
  <si>
    <t>Költségvetési szerv megnevezése</t>
  </si>
  <si>
    <t>Önkormányzati hivatal</t>
  </si>
  <si>
    <t>02</t>
  </si>
  <si>
    <t>Feladat megnevezése</t>
  </si>
  <si>
    <t>Igazgatási feladatok nélkül</t>
  </si>
  <si>
    <t>-</t>
  </si>
  <si>
    <t>Száma</t>
  </si>
  <si>
    <t>Előirányzat-csoport, kiemelt előirányzat megnevezése</t>
  </si>
  <si>
    <t>Előirányzat</t>
  </si>
  <si>
    <t>I. Intézményi működési bevételek (1.1.+…+1.8.)</t>
  </si>
  <si>
    <t>1.5.</t>
  </si>
  <si>
    <t>Általános forgalmi adó bevétel</t>
  </si>
  <si>
    <t>Osztalék,  hozambevétel</t>
  </si>
  <si>
    <t>Kamatbevétel</t>
  </si>
  <si>
    <t>II. Átvett pénzeszközök  államháztartáson belülről (2.1.+2.4.)</t>
  </si>
  <si>
    <t>Működési támogatás államháztartáson belülről</t>
  </si>
  <si>
    <t xml:space="preserve"> - ebből EU támogatás</t>
  </si>
  <si>
    <t>Felhalmozási támogatás államháztartáson belülről</t>
  </si>
  <si>
    <t>III. Átvett pénzeszköz államháztartáson kívülről (3.1.+3.2.)</t>
  </si>
  <si>
    <t>IV. Közhatalmi bevételek</t>
  </si>
  <si>
    <t>V. Önkormányzati támogatás</t>
  </si>
  <si>
    <t>Költségvetési bevételek összesen (1+…+5)</t>
  </si>
  <si>
    <t>VI. Finanszírozási bevételek (7.1.+7.2.)</t>
  </si>
  <si>
    <t>Költségvetési maradvány igénybevétele</t>
  </si>
  <si>
    <t>Vállalkozási maradvány igénybevétele</t>
  </si>
  <si>
    <t>VII. Függő, átfutó, kiegyenlítő bevételek</t>
  </si>
  <si>
    <t>BEVÉTELEK ÖSSZESEN: (6+7+8)</t>
  </si>
  <si>
    <t>I. Működési költségvetés kiadásai (1.1+…+1.5.)</t>
  </si>
  <si>
    <t>II. Felhalmozási költségvetés kiadásai (2.1+…+2.4)</t>
  </si>
  <si>
    <t>Egyéb fejlesztési célú kiadások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</si>
  <si>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</si>
  <si>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</si>
  <si>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</si>
  <si>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</si>
  <si>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</si>
  <si>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</si>
  <si>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9.3. melléklet a ……/2013. (….) önkormányzati rendelethez</t>
  </si>
  <si>
    <t>Igazgatási feladatok</t>
  </si>
  <si>
    <t>01</t>
  </si>
  <si>
    <t>IV. Önkormányzati támogatás</t>
  </si>
  <si>
    <t>Költségvetési bevételek összesen (1+…+4)</t>
  </si>
  <si>
    <t>V. Finanszírozási bevételek (6.1.+6.2.)</t>
  </si>
  <si>
    <t>VI. Függő, átfutó, kiegyenlítő bevételek</t>
  </si>
  <si>
    <t>BEVÉTELEK ÖSSZESEN: (5+6+7)</t>
  </si>
  <si>
    <t>9.4. melléklet a ……/2013. (….) önkormányzati rendelethez</t>
  </si>
  <si>
    <t>Szociális gondoskodás</t>
  </si>
  <si>
    <t>9.6. melléklet a ……/2013. (….) önkormányzati rendelethez</t>
  </si>
  <si>
    <t>Költségvetési szerv I.</t>
  </si>
  <si>
    <t>04</t>
  </si>
  <si>
    <t>HEGYESI JÁNOS VÁROSI KÖNYVTÁR ÉS KÖZM. INT.</t>
  </si>
  <si>
    <t>Többéves kihatással járó döntések számszerűsítése évenkénti bontásban és összesítve célok szerint</t>
  </si>
  <si>
    <t xml:space="preserve"> Ezer forintban !</t>
  </si>
  <si>
    <t>Kötelezettség jogcíme</t>
  </si>
  <si>
    <t>Köt. váll.
 éve</t>
  </si>
  <si>
    <t>2013. előtti kifizetés</t>
  </si>
  <si>
    <t>Kiadás vonzata évenként</t>
  </si>
  <si>
    <t>Összesen</t>
  </si>
  <si>
    <t>2013.</t>
  </si>
  <si>
    <t>2014.</t>
  </si>
  <si>
    <t>2015.</t>
  </si>
  <si>
    <t>2015. 
után</t>
  </si>
  <si>
    <t>9=(4+5+6+7+8)</t>
  </si>
  <si>
    <t>Működési célú finanszírozási kiadások
(hiteltörlesztés, értékpapír vásárlás, stb.)</t>
  </si>
  <si>
    <t>Felhalmozási célú finanszírozási kiadások
(hiteltörlesztés, értékpapír vásárlás, stb.)</t>
  </si>
  <si>
    <t>Termálfürdő téliesítése</t>
  </si>
  <si>
    <t>Szennyvízberuházás önerő</t>
  </si>
  <si>
    <t>Beruházási kiadások beruházásonként</t>
  </si>
  <si>
    <t>Szennyvízberuházás II. ütem</t>
  </si>
  <si>
    <t>Komplex kerékpárút építése</t>
  </si>
  <si>
    <t>Szabadtéri színpad és nézőtér kialakítása</t>
  </si>
  <si>
    <t>Felújítási kiadások felújításonként</t>
  </si>
  <si>
    <t>Szociális épület építés</t>
  </si>
  <si>
    <t>Sportcsarnok felújítása</t>
  </si>
  <si>
    <t>Egyéb (Pl.: garancia és kezességvállalás, stb.)</t>
  </si>
  <si>
    <t>Bányászati jog térítésmentes átruházásához az agyagbányából történő földkitermelés engedélyezése</t>
  </si>
  <si>
    <t>Összesen (1+2+3+4+5)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</si>
</sst>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49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u val="single"/>
      <sz val="12"/>
      <color indexed="36"/>
      <name val="Times New Roman CE"/>
      <family val="0"/>
    </font>
    <font>
      <sz val="11"/>
      <color indexed="60"/>
      <name val="Calibri"/>
      <family val="2"/>
    </font>
    <font>
      <sz val="12"/>
      <name val="Times New Roman CE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0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8"/>
      <name val="Times New Roman CE"/>
      <family val="0"/>
    </font>
    <font>
      <b/>
      <sz val="12"/>
      <color indexed="10"/>
      <name val="Times New Roman CE"/>
      <family val="0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sz val="9"/>
      <name val="Times New Roman CE"/>
      <family val="1"/>
    </font>
    <font>
      <b/>
      <sz val="10"/>
      <name val="Times New Roman CE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Horizontal"/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4" borderId="7" applyNumberFormat="0" applyFont="0" applyAlignment="0" applyProtection="0"/>
    <xf numFmtId="0" fontId="17" fillId="15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54">
    <xf numFmtId="0" fontId="0" fillId="0" borderId="0" xfId="0" applyAlignment="1">
      <alignment/>
    </xf>
    <xf numFmtId="0" fontId="16" fillId="0" borderId="0" xfId="56" applyFill="1" applyProtection="1">
      <alignment/>
      <protection locked="0"/>
    </xf>
    <xf numFmtId="0" fontId="16" fillId="0" borderId="0" xfId="56" applyFill="1" applyProtection="1">
      <alignment/>
      <protection/>
    </xf>
    <xf numFmtId="0" fontId="22" fillId="0" borderId="0" xfId="0" applyFont="1" applyFill="1" applyAlignment="1">
      <alignment horizontal="right"/>
    </xf>
    <xf numFmtId="0" fontId="23" fillId="0" borderId="10" xfId="56" applyFont="1" applyFill="1" applyBorder="1" applyAlignment="1" applyProtection="1">
      <alignment horizontal="center" vertical="center" wrapText="1"/>
      <protection/>
    </xf>
    <xf numFmtId="0" fontId="23" fillId="0" borderId="11" xfId="56" applyFont="1" applyFill="1" applyBorder="1" applyAlignment="1" applyProtection="1">
      <alignment horizontal="center" vertical="center"/>
      <protection/>
    </xf>
    <xf numFmtId="0" fontId="23" fillId="0" borderId="12" xfId="56" applyFont="1" applyFill="1" applyBorder="1" applyAlignment="1" applyProtection="1">
      <alignment horizontal="center" vertical="center"/>
      <protection/>
    </xf>
    <xf numFmtId="0" fontId="24" fillId="0" borderId="13" xfId="56" applyFont="1" applyFill="1" applyBorder="1" applyAlignment="1" applyProtection="1">
      <alignment horizontal="left" vertical="center" indent="1"/>
      <protection/>
    </xf>
    <xf numFmtId="0" fontId="16" fillId="0" borderId="0" xfId="56" applyFill="1" applyAlignment="1" applyProtection="1">
      <alignment vertical="center"/>
      <protection/>
    </xf>
    <xf numFmtId="0" fontId="24" fillId="0" borderId="14" xfId="56" applyFont="1" applyFill="1" applyBorder="1" applyAlignment="1" applyProtection="1">
      <alignment horizontal="left" vertical="center" indent="1"/>
      <protection/>
    </xf>
    <xf numFmtId="0" fontId="24" fillId="0" borderId="15" xfId="56" applyFont="1" applyFill="1" applyBorder="1" applyAlignment="1" applyProtection="1">
      <alignment horizontal="left" vertical="center" indent="1"/>
      <protection/>
    </xf>
    <xf numFmtId="164" fontId="24" fillId="0" borderId="15" xfId="56" applyNumberFormat="1" applyFont="1" applyFill="1" applyBorder="1" applyAlignment="1" applyProtection="1">
      <alignment vertical="center"/>
      <protection locked="0"/>
    </xf>
    <xf numFmtId="164" fontId="24" fillId="0" borderId="16" xfId="56" applyNumberFormat="1" applyFont="1" applyFill="1" applyBorder="1" applyAlignment="1" applyProtection="1">
      <alignment vertical="center"/>
      <protection/>
    </xf>
    <xf numFmtId="0" fontId="24" fillId="0" borderId="17" xfId="56" applyFont="1" applyFill="1" applyBorder="1" applyAlignment="1" applyProtection="1">
      <alignment horizontal="left" vertical="center" indent="1"/>
      <protection/>
    </xf>
    <xf numFmtId="0" fontId="24" fillId="0" borderId="18" xfId="56" applyFont="1" applyFill="1" applyBorder="1" applyAlignment="1" applyProtection="1">
      <alignment horizontal="left" vertical="center" indent="1"/>
      <protection/>
    </xf>
    <xf numFmtId="164" fontId="24" fillId="0" borderId="18" xfId="56" applyNumberFormat="1" applyFont="1" applyFill="1" applyBorder="1" applyAlignment="1" applyProtection="1">
      <alignment vertical="center"/>
      <protection locked="0"/>
    </xf>
    <xf numFmtId="164" fontId="24" fillId="0" borderId="19" xfId="56" applyNumberFormat="1" applyFont="1" applyFill="1" applyBorder="1" applyAlignment="1" applyProtection="1">
      <alignment vertical="center"/>
      <protection/>
    </xf>
    <xf numFmtId="0" fontId="16" fillId="0" borderId="0" xfId="56" applyFill="1" applyAlignment="1" applyProtection="1">
      <alignment vertical="center"/>
      <protection locked="0"/>
    </xf>
    <xf numFmtId="0" fontId="24" fillId="0" borderId="20" xfId="56" applyFont="1" applyFill="1" applyBorder="1" applyAlignment="1" applyProtection="1">
      <alignment horizontal="left" vertical="center" wrapText="1" indent="1"/>
      <protection/>
    </xf>
    <xf numFmtId="164" fontId="24" fillId="0" borderId="20" xfId="56" applyNumberFormat="1" applyFont="1" applyFill="1" applyBorder="1" applyAlignment="1" applyProtection="1">
      <alignment vertical="center"/>
      <protection locked="0"/>
    </xf>
    <xf numFmtId="164" fontId="24" fillId="0" borderId="21" xfId="56" applyNumberFormat="1" applyFont="1" applyFill="1" applyBorder="1" applyAlignment="1" applyProtection="1">
      <alignment vertical="center"/>
      <protection/>
    </xf>
    <xf numFmtId="0" fontId="24" fillId="0" borderId="18" xfId="56" applyFont="1" applyFill="1" applyBorder="1" applyAlignment="1" applyProtection="1">
      <alignment horizontal="left" vertical="center" wrapText="1" indent="1"/>
      <protection/>
    </xf>
    <xf numFmtId="0" fontId="23" fillId="0" borderId="22" xfId="56" applyFont="1" applyFill="1" applyBorder="1" applyAlignment="1" applyProtection="1">
      <alignment horizontal="left" vertical="center" indent="1"/>
      <protection/>
    </xf>
    <xf numFmtId="164" fontId="26" fillId="0" borderId="22" xfId="56" applyNumberFormat="1" applyFont="1" applyFill="1" applyBorder="1" applyAlignment="1" applyProtection="1">
      <alignment vertical="center"/>
      <protection/>
    </xf>
    <xf numFmtId="164" fontId="26" fillId="0" borderId="23" xfId="56" applyNumberFormat="1" applyFont="1" applyFill="1" applyBorder="1" applyAlignment="1" applyProtection="1">
      <alignment vertical="center"/>
      <protection/>
    </xf>
    <xf numFmtId="0" fontId="24" fillId="0" borderId="24" xfId="56" applyFont="1" applyFill="1" applyBorder="1" applyAlignment="1" applyProtection="1">
      <alignment horizontal="left" vertical="center" indent="1"/>
      <protection/>
    </xf>
    <xf numFmtId="0" fontId="24" fillId="0" borderId="20" xfId="56" applyFont="1" applyFill="1" applyBorder="1" applyAlignment="1" applyProtection="1">
      <alignment horizontal="left" vertical="center" indent="1"/>
      <protection/>
    </xf>
    <xf numFmtId="0" fontId="26" fillId="0" borderId="13" xfId="56" applyFont="1" applyFill="1" applyBorder="1" applyAlignment="1" applyProtection="1">
      <alignment horizontal="left" vertical="center" indent="1"/>
      <protection/>
    </xf>
    <xf numFmtId="0" fontId="23" fillId="0" borderId="22" xfId="56" applyFont="1" applyFill="1" applyBorder="1" applyAlignment="1" applyProtection="1">
      <alignment horizontal="left" indent="1"/>
      <protection/>
    </xf>
    <xf numFmtId="164" fontId="26" fillId="0" borderId="22" xfId="56" applyNumberFormat="1" applyFont="1" applyFill="1" applyBorder="1" applyProtection="1">
      <alignment/>
      <protection/>
    </xf>
    <xf numFmtId="164" fontId="26" fillId="0" borderId="23" xfId="56" applyNumberFormat="1" applyFont="1" applyFill="1" applyBorder="1" applyProtection="1">
      <alignment/>
      <protection/>
    </xf>
    <xf numFmtId="0" fontId="0" fillId="0" borderId="0" xfId="56" applyFont="1" applyFill="1" applyProtection="1">
      <alignment/>
      <protection/>
    </xf>
    <xf numFmtId="0" fontId="27" fillId="0" borderId="0" xfId="56" applyFont="1" applyFill="1" applyProtection="1">
      <alignment/>
      <protection locked="0"/>
    </xf>
    <xf numFmtId="0" fontId="21" fillId="0" borderId="0" xfId="56" applyFont="1" applyFill="1" applyProtection="1">
      <alignment/>
      <protection locked="0"/>
    </xf>
    <xf numFmtId="0" fontId="16" fillId="0" borderId="0" xfId="55" applyFill="1">
      <alignment/>
      <protection/>
    </xf>
    <xf numFmtId="0" fontId="22" fillId="0" borderId="25" xfId="0" applyFont="1" applyFill="1" applyBorder="1" applyAlignment="1" applyProtection="1">
      <alignment horizontal="right" vertical="center"/>
      <protection/>
    </xf>
    <xf numFmtId="0" fontId="23" fillId="0" borderId="13" xfId="55" applyFont="1" applyFill="1" applyBorder="1" applyAlignment="1" applyProtection="1">
      <alignment horizontal="center" vertical="center" wrapText="1"/>
      <protection/>
    </xf>
    <xf numFmtId="0" fontId="23" fillId="0" borderId="22" xfId="55" applyFont="1" applyFill="1" applyBorder="1" applyAlignment="1" applyProtection="1">
      <alignment horizontal="center" vertical="center" wrapText="1"/>
      <protection/>
    </xf>
    <xf numFmtId="0" fontId="23" fillId="0" borderId="23" xfId="55" applyFont="1" applyFill="1" applyBorder="1" applyAlignment="1" applyProtection="1">
      <alignment horizontal="center" vertical="center" wrapText="1"/>
      <protection/>
    </xf>
    <xf numFmtId="0" fontId="26" fillId="0" borderId="13" xfId="55" applyFont="1" applyFill="1" applyBorder="1" applyAlignment="1" applyProtection="1">
      <alignment horizontal="center" vertical="center" wrapText="1"/>
      <protection/>
    </xf>
    <xf numFmtId="0" fontId="26" fillId="0" borderId="22" xfId="55" applyFont="1" applyFill="1" applyBorder="1" applyAlignment="1" applyProtection="1">
      <alignment horizontal="center" vertical="center" wrapText="1"/>
      <protection/>
    </xf>
    <xf numFmtId="0" fontId="26" fillId="0" borderId="23" xfId="55" applyFont="1" applyFill="1" applyBorder="1" applyAlignment="1" applyProtection="1">
      <alignment horizontal="center" vertical="center" wrapText="1"/>
      <protection/>
    </xf>
    <xf numFmtId="0" fontId="24" fillId="0" borderId="0" xfId="55" applyFont="1" applyFill="1">
      <alignment/>
      <protection/>
    </xf>
    <xf numFmtId="0" fontId="26" fillId="0" borderId="10" xfId="55" applyFont="1" applyFill="1" applyBorder="1" applyAlignment="1" applyProtection="1">
      <alignment horizontal="left" vertical="center" wrapText="1" indent="1"/>
      <protection/>
    </xf>
    <xf numFmtId="0" fontId="26" fillId="0" borderId="22" xfId="55" applyFont="1" applyFill="1" applyBorder="1" applyAlignment="1" applyProtection="1">
      <alignment horizontal="left" vertical="center" wrapText="1" indent="1"/>
      <protection/>
    </xf>
    <xf numFmtId="164" fontId="26" fillId="0" borderId="12" xfId="55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5" applyFont="1" applyFill="1">
      <alignment/>
      <protection/>
    </xf>
    <xf numFmtId="0" fontId="26" fillId="0" borderId="13" xfId="55" applyFont="1" applyFill="1" applyBorder="1" applyAlignment="1" applyProtection="1">
      <alignment horizontal="left" vertical="center" wrapText="1" indent="1"/>
      <protection/>
    </xf>
    <xf numFmtId="0" fontId="28" fillId="0" borderId="22" xfId="0" applyFont="1" applyBorder="1" applyAlignment="1" applyProtection="1">
      <alignment horizontal="left" vertical="center" wrapText="1" indent="1"/>
      <protection/>
    </xf>
    <xf numFmtId="164" fontId="26" fillId="0" borderId="26" xfId="55" applyNumberFormat="1" applyFont="1" applyFill="1" applyBorder="1" applyAlignment="1" applyProtection="1">
      <alignment horizontal="right" vertical="center" wrapText="1" indent="1"/>
      <protection/>
    </xf>
    <xf numFmtId="49" fontId="24" fillId="0" borderId="17" xfId="55" applyNumberFormat="1" applyFont="1" applyFill="1" applyBorder="1" applyAlignment="1" applyProtection="1">
      <alignment horizontal="left" vertical="center" wrapText="1" indent="1"/>
      <protection/>
    </xf>
    <xf numFmtId="0" fontId="29" fillId="0" borderId="27" xfId="0" applyFont="1" applyBorder="1" applyAlignment="1" applyProtection="1">
      <alignment horizontal="left" vertical="center" wrapText="1" indent="1"/>
      <protection/>
    </xf>
    <xf numFmtId="164" fontId="24" fillId="0" borderId="28" xfId="55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0" xfId="0" applyFont="1" applyBorder="1" applyAlignment="1" applyProtection="1">
      <alignment horizontal="left" vertical="center" wrapText="1" indent="1"/>
      <protection/>
    </xf>
    <xf numFmtId="0" fontId="29" fillId="0" borderId="29" xfId="0" applyFont="1" applyBorder="1" applyAlignment="1" applyProtection="1">
      <alignment horizontal="left" vertical="center" wrapText="1" indent="1"/>
      <protection/>
    </xf>
    <xf numFmtId="164" fontId="26" fillId="0" borderId="23" xfId="55" applyNumberFormat="1" applyFont="1" applyFill="1" applyBorder="1" applyAlignment="1" applyProtection="1">
      <alignment horizontal="right" vertical="center" wrapText="1" indent="1"/>
      <protection/>
    </xf>
    <xf numFmtId="49" fontId="24" fillId="0" borderId="30" xfId="55" applyNumberFormat="1" applyFont="1" applyFill="1" applyBorder="1" applyAlignment="1" applyProtection="1">
      <alignment horizontal="left" vertical="center" wrapText="1" indent="1"/>
      <protection/>
    </xf>
    <xf numFmtId="0" fontId="24" fillId="0" borderId="27" xfId="55" applyFont="1" applyFill="1" applyBorder="1" applyAlignment="1" applyProtection="1">
      <alignment horizontal="left" vertical="center" wrapText="1" indent="1"/>
      <protection/>
    </xf>
    <xf numFmtId="164" fontId="24" fillId="0" borderId="31" xfId="55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55" applyFont="1" applyFill="1" applyBorder="1" applyAlignment="1" applyProtection="1">
      <alignment horizontal="left" vertical="center" wrapText="1" indent="1"/>
      <protection/>
    </xf>
    <xf numFmtId="164" fontId="24" fillId="0" borderId="19" xfId="55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14" xfId="55" applyNumberFormat="1" applyFont="1" applyFill="1" applyBorder="1" applyAlignment="1" applyProtection="1">
      <alignment horizontal="left" vertical="center" wrapText="1" indent="1"/>
      <protection/>
    </xf>
    <xf numFmtId="0" fontId="24" fillId="0" borderId="15" xfId="55" applyFont="1" applyFill="1" applyBorder="1" applyAlignment="1" applyProtection="1">
      <alignment horizontal="left" vertical="center" wrapText="1" indent="1"/>
      <protection/>
    </xf>
    <xf numFmtId="164" fontId="24" fillId="0" borderId="16" xfId="55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2" xfId="55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55" applyFont="1" applyFill="1" applyBorder="1" applyAlignment="1" applyProtection="1">
      <alignment horizontal="left" vertical="center" wrapText="1" indent="1"/>
      <protection/>
    </xf>
    <xf numFmtId="164" fontId="24" fillId="0" borderId="33" xfId="55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55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4" xfId="55" applyNumberFormat="1" applyFont="1" applyFill="1" applyBorder="1" applyAlignment="1" applyProtection="1">
      <alignment horizontal="left" vertical="center" wrapText="1" indent="1"/>
      <protection/>
    </xf>
    <xf numFmtId="0" fontId="24" fillId="0" borderId="20" xfId="55" applyFont="1" applyFill="1" applyBorder="1" applyAlignment="1" applyProtection="1">
      <alignment horizontal="left" vertical="center" wrapText="1" indent="1"/>
      <protection/>
    </xf>
    <xf numFmtId="164" fontId="24" fillId="0" borderId="21" xfId="55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4" xfId="55" applyNumberFormat="1" applyFont="1" applyFill="1" applyBorder="1" applyAlignment="1" applyProtection="1">
      <alignment horizontal="left" vertical="center" wrapText="1" indent="1"/>
      <protection/>
    </xf>
    <xf numFmtId="164" fontId="24" fillId="0" borderId="35" xfId="5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55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6" xfId="55" applyFont="1" applyFill="1" applyBorder="1" applyAlignment="1" applyProtection="1">
      <alignment horizontal="left" vertical="center" wrapText="1" indent="1"/>
      <protection/>
    </xf>
    <xf numFmtId="0" fontId="26" fillId="0" borderId="37" xfId="55" applyFont="1" applyFill="1" applyBorder="1" applyAlignment="1" applyProtection="1">
      <alignment horizontal="left" vertical="center" wrapText="1" indent="1"/>
      <protection/>
    </xf>
    <xf numFmtId="49" fontId="24" fillId="0" borderId="38" xfId="55" applyNumberFormat="1" applyFont="1" applyFill="1" applyBorder="1" applyAlignment="1" applyProtection="1">
      <alignment horizontal="left" vertical="center" wrapText="1" indent="1"/>
      <protection/>
    </xf>
    <xf numFmtId="0" fontId="30" fillId="0" borderId="20" xfId="0" applyFont="1" applyBorder="1" applyAlignment="1" applyProtection="1">
      <alignment horizontal="left" vertical="center" wrapText="1" indent="1"/>
      <protection/>
    </xf>
    <xf numFmtId="164" fontId="31" fillId="0" borderId="39" xfId="55" applyNumberFormat="1" applyFont="1" applyFill="1" applyBorder="1" applyAlignment="1" applyProtection="1">
      <alignment horizontal="right" vertical="center" wrapText="1" indent="1"/>
      <protection/>
    </xf>
    <xf numFmtId="49" fontId="24" fillId="0" borderId="40" xfId="55" applyNumberFormat="1" applyFont="1" applyFill="1" applyBorder="1" applyAlignment="1" applyProtection="1">
      <alignment horizontal="left" vertical="center" wrapText="1" indent="1"/>
      <protection/>
    </xf>
    <xf numFmtId="0" fontId="29" fillId="0" borderId="18" xfId="0" applyFont="1" applyBorder="1" applyAlignment="1" applyProtection="1">
      <alignment horizontal="left" vertical="center" wrapText="1" indent="1"/>
      <protection/>
    </xf>
    <xf numFmtId="164" fontId="24" fillId="0" borderId="28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8" xfId="0" applyFont="1" applyBorder="1" applyAlignment="1" applyProtection="1">
      <alignment horizontal="left" vertical="center" wrapText="1" indent="1"/>
      <protection/>
    </xf>
    <xf numFmtId="164" fontId="31" fillId="0" borderId="28" xfId="55" applyNumberFormat="1" applyFont="1" applyFill="1" applyBorder="1" applyAlignment="1" applyProtection="1">
      <alignment horizontal="right" vertical="center" wrapText="1" indent="1"/>
      <protection/>
    </xf>
    <xf numFmtId="0" fontId="29" fillId="0" borderId="18" xfId="0" applyFont="1" applyBorder="1" applyAlignment="1" applyProtection="1">
      <alignment horizontal="left" vertical="center" indent="1"/>
      <protection/>
    </xf>
    <xf numFmtId="49" fontId="24" fillId="0" borderId="41" xfId="55" applyNumberFormat="1" applyFont="1" applyFill="1" applyBorder="1" applyAlignment="1" applyProtection="1">
      <alignment horizontal="left" vertical="center" wrapText="1" indent="1"/>
      <protection/>
    </xf>
    <xf numFmtId="0" fontId="29" fillId="0" borderId="42" xfId="0" applyFont="1" applyBorder="1" applyAlignment="1" applyProtection="1">
      <alignment horizontal="left" vertical="center" indent="1"/>
      <protection/>
    </xf>
    <xf numFmtId="164" fontId="24" fillId="0" borderId="43" xfId="55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42" xfId="0" applyFont="1" applyBorder="1" applyAlignment="1" applyProtection="1">
      <alignment horizontal="left" vertical="center" wrapText="1" indent="1"/>
      <protection/>
    </xf>
    <xf numFmtId="164" fontId="24" fillId="0" borderId="39" xfId="55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2" xfId="0" applyFont="1" applyBorder="1" applyAlignment="1" applyProtection="1">
      <alignment horizontal="left" vertical="center" wrapText="1" indent="1"/>
      <protection/>
    </xf>
    <xf numFmtId="164" fontId="24" fillId="0" borderId="44" xfId="5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9" xfId="5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4" xfId="55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29" xfId="0" applyFont="1" applyBorder="1" applyAlignment="1" applyProtection="1">
      <alignment horizontal="left" vertical="center" wrapText="1" indent="1"/>
      <protection/>
    </xf>
    <xf numFmtId="164" fontId="26" fillId="0" borderId="23" xfId="55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0" xfId="55" applyFont="1" applyFill="1">
      <alignment/>
      <protection/>
    </xf>
    <xf numFmtId="0" fontId="33" fillId="0" borderId="22" xfId="55" applyFont="1" applyFill="1" applyBorder="1" applyAlignment="1" applyProtection="1">
      <alignment horizontal="left" vertical="center" wrapText="1" indent="1"/>
      <protection/>
    </xf>
    <xf numFmtId="164" fontId="33" fillId="0" borderId="23" xfId="55" applyNumberFormat="1" applyFont="1" applyFill="1" applyBorder="1" applyAlignment="1" applyProtection="1">
      <alignment horizontal="right" vertical="center" wrapText="1" indent="1"/>
      <protection/>
    </xf>
    <xf numFmtId="0" fontId="28" fillId="0" borderId="13" xfId="0" applyFont="1" applyBorder="1" applyAlignment="1" applyProtection="1">
      <alignment horizontal="left" vertical="center" wrapText="1" indent="1"/>
      <protection/>
    </xf>
    <xf numFmtId="164" fontId="26" fillId="0" borderId="23" xfId="55" applyNumberFormat="1" applyFont="1" applyFill="1" applyBorder="1" applyAlignment="1" applyProtection="1">
      <alignment horizontal="right" vertical="center" wrapText="1" indent="1"/>
      <protection/>
    </xf>
    <xf numFmtId="49" fontId="28" fillId="0" borderId="24" xfId="0" applyNumberFormat="1" applyFont="1" applyBorder="1" applyAlignment="1" applyProtection="1">
      <alignment horizontal="left" vertical="center" wrapText="1" indent="1"/>
      <protection/>
    </xf>
    <xf numFmtId="164" fontId="31" fillId="0" borderId="21" xfId="55" applyNumberFormat="1" applyFont="1" applyFill="1" applyBorder="1" applyAlignment="1" applyProtection="1">
      <alignment horizontal="right" vertical="center" wrapText="1" indent="1"/>
      <protection/>
    </xf>
    <xf numFmtId="49" fontId="29" fillId="0" borderId="17" xfId="0" applyNumberFormat="1" applyFont="1" applyBorder="1" applyAlignment="1" applyProtection="1">
      <alignment horizontal="left" vertical="center" wrapText="1" indent="2"/>
      <protection/>
    </xf>
    <xf numFmtId="49" fontId="28" fillId="0" borderId="17" xfId="0" applyNumberFormat="1" applyFont="1" applyBorder="1" applyAlignment="1" applyProtection="1">
      <alignment horizontal="left" vertical="center" wrapText="1" indent="1"/>
      <protection/>
    </xf>
    <xf numFmtId="164" fontId="31" fillId="0" borderId="19" xfId="55" applyNumberFormat="1" applyFont="1" applyFill="1" applyBorder="1" applyAlignment="1" applyProtection="1">
      <alignment horizontal="right" vertical="center" wrapText="1" indent="1"/>
      <protection/>
    </xf>
    <xf numFmtId="49" fontId="29" fillId="0" borderId="45" xfId="0" applyNumberFormat="1" applyFont="1" applyBorder="1" applyAlignment="1" applyProtection="1">
      <alignment horizontal="left" vertical="center" wrapText="1" indent="2"/>
      <protection/>
    </xf>
    <xf numFmtId="164" fontId="24" fillId="0" borderId="46" xfId="55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13" xfId="0" applyFont="1" applyBorder="1" applyAlignment="1" applyProtection="1">
      <alignment horizontal="left" vertical="center" wrapText="1" indent="1"/>
      <protection/>
    </xf>
    <xf numFmtId="0" fontId="34" fillId="0" borderId="22" xfId="0" applyFont="1" applyBorder="1" applyAlignment="1" applyProtection="1">
      <alignment horizontal="left" vertical="center" wrapText="1" indent="1"/>
      <protection/>
    </xf>
    <xf numFmtId="0" fontId="35" fillId="0" borderId="32" xfId="0" applyFont="1" applyBorder="1" applyAlignment="1" applyProtection="1">
      <alignment horizontal="left" vertical="center" wrapText="1" indent="1"/>
      <protection/>
    </xf>
    <xf numFmtId="0" fontId="34" fillId="0" borderId="29" xfId="0" applyFont="1" applyBorder="1" applyAlignment="1" applyProtection="1">
      <alignment horizontal="left" vertical="center" wrapText="1" indent="1"/>
      <protection/>
    </xf>
    <xf numFmtId="164" fontId="26" fillId="0" borderId="33" xfId="55" applyNumberFormat="1" applyFont="1" applyFill="1" applyBorder="1" applyAlignment="1" applyProtection="1" quotePrefix="1">
      <alignment horizontal="right" vertical="center" wrapText="1" indent="1"/>
      <protection locked="0"/>
    </xf>
    <xf numFmtId="164" fontId="23" fillId="0" borderId="23" xfId="55" applyNumberFormat="1" applyFont="1" applyFill="1" applyBorder="1" applyAlignment="1" applyProtection="1">
      <alignment horizontal="right" vertical="center" wrapText="1" indent="1"/>
      <protection/>
    </xf>
    <xf numFmtId="0" fontId="21" fillId="0" borderId="0" xfId="55" applyFont="1" applyFill="1" applyBorder="1" applyAlignment="1" applyProtection="1">
      <alignment horizontal="center" vertical="center" wrapText="1"/>
      <protection/>
    </xf>
    <xf numFmtId="0" fontId="21" fillId="0" borderId="0" xfId="55" applyFont="1" applyFill="1" applyBorder="1" applyAlignment="1" applyProtection="1">
      <alignment vertical="center" wrapText="1"/>
      <protection/>
    </xf>
    <xf numFmtId="164" fontId="21" fillId="0" borderId="0" xfId="55" applyNumberFormat="1" applyFont="1" applyFill="1" applyBorder="1" applyAlignment="1" applyProtection="1">
      <alignment horizontal="right" vertical="center" wrapText="1" indent="1"/>
      <protection/>
    </xf>
    <xf numFmtId="0" fontId="22" fillId="0" borderId="25" xfId="0" applyFont="1" applyFill="1" applyBorder="1" applyAlignment="1" applyProtection="1">
      <alignment horizontal="right"/>
      <protection/>
    </xf>
    <xf numFmtId="0" fontId="16" fillId="0" borderId="0" xfId="55" applyFill="1" applyAlignment="1">
      <alignment/>
      <protection/>
    </xf>
    <xf numFmtId="0" fontId="26" fillId="0" borderId="11" xfId="55" applyFont="1" applyFill="1" applyBorder="1" applyAlignment="1" applyProtection="1">
      <alignment vertical="center" wrapText="1"/>
      <protection/>
    </xf>
    <xf numFmtId="0" fontId="24" fillId="0" borderId="47" xfId="55" applyFont="1" applyFill="1" applyBorder="1" applyAlignment="1" applyProtection="1">
      <alignment horizontal="left" vertical="center" wrapText="1" indent="1"/>
      <protection/>
    </xf>
    <xf numFmtId="0" fontId="24" fillId="0" borderId="0" xfId="55" applyFont="1" applyFill="1" applyBorder="1" applyAlignment="1" applyProtection="1">
      <alignment horizontal="left" vertical="center" wrapText="1" indent="1"/>
      <protection/>
    </xf>
    <xf numFmtId="0" fontId="24" fillId="0" borderId="18" xfId="55" applyFont="1" applyFill="1" applyBorder="1" applyAlignment="1" applyProtection="1">
      <alignment horizontal="left" indent="6"/>
      <protection/>
    </xf>
    <xf numFmtId="0" fontId="24" fillId="0" borderId="18" xfId="55" applyFont="1" applyFill="1" applyBorder="1" applyAlignment="1" applyProtection="1">
      <alignment horizontal="left" vertical="center" wrapText="1" indent="6"/>
      <protection/>
    </xf>
    <xf numFmtId="0" fontId="24" fillId="0" borderId="36" xfId="55" applyFont="1" applyFill="1" applyBorder="1" applyAlignment="1" applyProtection="1">
      <alignment horizontal="left" vertical="center" wrapText="1" indent="6"/>
      <protection/>
    </xf>
    <xf numFmtId="49" fontId="24" fillId="0" borderId="45" xfId="55" applyNumberFormat="1" applyFont="1" applyFill="1" applyBorder="1" applyAlignment="1" applyProtection="1">
      <alignment horizontal="left" vertical="center" wrapText="1" indent="1"/>
      <protection/>
    </xf>
    <xf numFmtId="0" fontId="24" fillId="0" borderId="42" xfId="55" applyFont="1" applyFill="1" applyBorder="1" applyAlignment="1" applyProtection="1">
      <alignment horizontal="left" vertical="center" wrapText="1" indent="6"/>
      <protection/>
    </xf>
    <xf numFmtId="164" fontId="24" fillId="0" borderId="46" xfId="55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2" xfId="55" applyFont="1" applyFill="1" applyBorder="1" applyAlignment="1" applyProtection="1">
      <alignment vertical="center" wrapText="1"/>
      <protection/>
    </xf>
    <xf numFmtId="0" fontId="29" fillId="0" borderId="18" xfId="0" applyFont="1" applyBorder="1" applyAlignment="1" applyProtection="1" quotePrefix="1">
      <alignment horizontal="left" vertical="center" wrapText="1" indent="6"/>
      <protection/>
    </xf>
    <xf numFmtId="0" fontId="29" fillId="0" borderId="42" xfId="0" applyFont="1" applyBorder="1" applyAlignment="1" applyProtection="1" quotePrefix="1">
      <alignment horizontal="left" vertical="center" wrapText="1" indent="6"/>
      <protection/>
    </xf>
    <xf numFmtId="164" fontId="24" fillId="0" borderId="43" xfId="55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2" xfId="55" applyFont="1" applyFill="1" applyBorder="1" applyAlignment="1" applyProtection="1">
      <alignment horizontal="left" vertical="center" wrapText="1" indent="1"/>
      <protection/>
    </xf>
    <xf numFmtId="164" fontId="26" fillId="0" borderId="26" xfId="55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55" applyFill="1" applyAlignment="1">
      <alignment horizontal="left" vertical="center" indent="1"/>
      <protection/>
    </xf>
    <xf numFmtId="0" fontId="26" fillId="0" borderId="14" xfId="55" applyFont="1" applyFill="1" applyBorder="1" applyAlignment="1" applyProtection="1">
      <alignment horizontal="left" vertical="center" wrapText="1" indent="1"/>
      <protection/>
    </xf>
    <xf numFmtId="0" fontId="33" fillId="0" borderId="15" xfId="55" applyFont="1" applyFill="1" applyBorder="1" applyAlignment="1" applyProtection="1">
      <alignment horizontal="left" vertical="center" wrapText="1" indent="1"/>
      <protection/>
    </xf>
    <xf numFmtId="49" fontId="30" fillId="0" borderId="13" xfId="0" applyNumberFormat="1" applyFont="1" applyBorder="1" applyAlignment="1" applyProtection="1">
      <alignment horizontal="left" vertical="center" wrapText="1" indent="1"/>
      <protection/>
    </xf>
    <xf numFmtId="0" fontId="30" fillId="0" borderId="22" xfId="0" applyFont="1" applyBorder="1" applyAlignment="1" applyProtection="1">
      <alignment horizontal="left" vertical="center" wrapText="1" indent="1"/>
      <protection/>
    </xf>
    <xf numFmtId="164" fontId="31" fillId="0" borderId="23" xfId="55" applyNumberFormat="1" applyFont="1" applyFill="1" applyBorder="1" applyAlignment="1" applyProtection="1">
      <alignment horizontal="right" vertical="center" wrapText="1" indent="1"/>
      <protection/>
    </xf>
    <xf numFmtId="49" fontId="29" fillId="0" borderId="24" xfId="0" applyNumberFormat="1" applyFont="1" applyBorder="1" applyAlignment="1" applyProtection="1">
      <alignment horizontal="left" vertical="center" wrapText="1" indent="2"/>
      <protection/>
    </xf>
    <xf numFmtId="0" fontId="29" fillId="0" borderId="21" xfId="0" applyFont="1" applyBorder="1" applyAlignment="1" applyProtection="1">
      <alignment horizontal="right" vertical="center" wrapText="1" indent="1"/>
      <protection locked="0"/>
    </xf>
    <xf numFmtId="0" fontId="29" fillId="0" borderId="19" xfId="0" applyFont="1" applyBorder="1" applyAlignment="1" applyProtection="1">
      <alignment horizontal="right" vertical="center" wrapText="1" indent="1"/>
      <protection locked="0"/>
    </xf>
    <xf numFmtId="49" fontId="29" fillId="0" borderId="34" xfId="0" applyNumberFormat="1" applyFont="1" applyBorder="1" applyAlignment="1" applyProtection="1">
      <alignment horizontal="left" vertical="center" wrapText="1" indent="2"/>
      <protection/>
    </xf>
    <xf numFmtId="0" fontId="29" fillId="0" borderId="36" xfId="0" applyFont="1" applyBorder="1" applyAlignment="1" applyProtection="1">
      <alignment horizontal="left" vertical="center" wrapText="1" indent="1"/>
      <protection/>
    </xf>
    <xf numFmtId="0" fontId="29" fillId="0" borderId="35" xfId="0" applyFont="1" applyBorder="1" applyAlignment="1" applyProtection="1">
      <alignment horizontal="right" vertical="center" wrapText="1" indent="1"/>
      <protection locked="0"/>
    </xf>
    <xf numFmtId="164" fontId="28" fillId="0" borderId="23" xfId="0" applyNumberFormat="1" applyFont="1" applyBorder="1" applyAlignment="1" applyProtection="1">
      <alignment horizontal="right" vertical="center" wrapText="1" indent="1"/>
      <protection/>
    </xf>
    <xf numFmtId="0" fontId="34" fillId="0" borderId="23" xfId="0" applyFont="1" applyBorder="1" applyAlignment="1" applyProtection="1" quotePrefix="1">
      <alignment horizontal="right" vertical="center" wrapText="1" indent="1"/>
      <protection locked="0"/>
    </xf>
    <xf numFmtId="0" fontId="21" fillId="0" borderId="0" xfId="55" applyFont="1" applyFill="1">
      <alignment/>
      <protection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16" fillId="0" borderId="0" xfId="55" applyFont="1" applyFill="1" applyProtection="1">
      <alignment/>
      <protection/>
    </xf>
    <xf numFmtId="0" fontId="16" fillId="0" borderId="0" xfId="55" applyFont="1" applyFill="1" applyAlignment="1" applyProtection="1">
      <alignment horizontal="right" vertical="center" indent="1"/>
      <protection/>
    </xf>
    <xf numFmtId="164" fontId="26" fillId="0" borderId="48" xfId="55" applyNumberFormat="1" applyFont="1" applyFill="1" applyBorder="1" applyAlignment="1" applyProtection="1">
      <alignment horizontal="right" vertical="center" wrapText="1" indent="1"/>
      <protection/>
    </xf>
    <xf numFmtId="0" fontId="16" fillId="0" borderId="49" xfId="55" applyFill="1" applyBorder="1">
      <alignment/>
      <protection/>
    </xf>
    <xf numFmtId="0" fontId="36" fillId="0" borderId="0" xfId="0" applyFont="1" applyAlignment="1" applyProtection="1">
      <alignment horizontal="left" vertical="center" indent="1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39" fillId="0" borderId="22" xfId="0" applyFont="1" applyBorder="1" applyAlignment="1" applyProtection="1">
      <alignment horizontal="left" vertical="center" wrapText="1" indent="1"/>
      <protection/>
    </xf>
    <xf numFmtId="0" fontId="0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right" vertical="center" indent="1"/>
      <protection/>
    </xf>
    <xf numFmtId="49" fontId="29" fillId="0" borderId="13" xfId="0" applyNumberFormat="1" applyFont="1" applyBorder="1" applyAlignment="1" applyProtection="1">
      <alignment horizontal="left" vertical="center" wrapText="1" indent="1"/>
      <protection/>
    </xf>
    <xf numFmtId="0" fontId="38" fillId="0" borderId="22" xfId="0" applyFont="1" applyBorder="1" applyAlignment="1" applyProtection="1">
      <alignment horizontal="left" vertical="center" wrapText="1" indent="1"/>
      <protection/>
    </xf>
    <xf numFmtId="164" fontId="29" fillId="0" borderId="23" xfId="0" applyNumberFormat="1" applyFont="1" applyBorder="1" applyAlignment="1" applyProtection="1">
      <alignment horizontal="right" vertical="center" wrapText="1" indent="1"/>
      <protection/>
    </xf>
    <xf numFmtId="0" fontId="40" fillId="0" borderId="22" xfId="0" applyFont="1" applyBorder="1" applyAlignment="1" applyProtection="1">
      <alignment horizontal="left" vertical="center" wrapText="1" indent="1"/>
      <protection/>
    </xf>
    <xf numFmtId="0" fontId="29" fillId="0" borderId="23" xfId="0" applyFont="1" applyBorder="1" applyAlignment="1" applyProtection="1">
      <alignment horizontal="right" vertical="center" wrapText="1" indent="1"/>
      <protection/>
    </xf>
    <xf numFmtId="0" fontId="16" fillId="0" borderId="0" xfId="55" applyFont="1" applyFill="1">
      <alignment/>
      <protection/>
    </xf>
    <xf numFmtId="0" fontId="16" fillId="0" borderId="0" xfId="55" applyFont="1" applyFill="1" applyAlignment="1">
      <alignment horizontal="right" vertical="center" indent="1"/>
      <protection/>
    </xf>
    <xf numFmtId="0" fontId="26" fillId="0" borderId="23" xfId="55" applyFont="1" applyFill="1" applyBorder="1" applyAlignment="1" applyProtection="1">
      <alignment horizontal="right" vertical="center" wrapText="1" indent="1"/>
      <protection/>
    </xf>
    <xf numFmtId="164" fontId="31" fillId="0" borderId="23" xfId="55" applyNumberFormat="1" applyFont="1" applyFill="1" applyBorder="1" applyAlignment="1" applyProtection="1">
      <alignment horizontal="right" vertical="center" wrapText="1" indent="1"/>
      <protection/>
    </xf>
    <xf numFmtId="49" fontId="28" fillId="0" borderId="13" xfId="0" applyNumberFormat="1" applyFont="1" applyBorder="1" applyAlignment="1" applyProtection="1">
      <alignment horizontal="left" vertical="center" wrapText="1" indent="1"/>
      <protection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16" fillId="0" borderId="0" xfId="0" applyNumberFormat="1" applyFont="1" applyFill="1" applyAlignment="1" applyProtection="1">
      <alignment vertical="center" wrapText="1"/>
      <protection/>
    </xf>
    <xf numFmtId="164" fontId="41" fillId="0" borderId="0" xfId="0" applyNumberFormat="1" applyFont="1" applyFill="1" applyAlignment="1" applyProtection="1">
      <alignment vertical="center" wrapText="1"/>
      <protection/>
    </xf>
    <xf numFmtId="0" fontId="35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0" fontId="23" fillId="0" borderId="27" xfId="0" applyFont="1" applyFill="1" applyBorder="1" applyAlignment="1" applyProtection="1">
      <alignment horizontal="center" vertical="center"/>
      <protection/>
    </xf>
    <xf numFmtId="49" fontId="23" fillId="0" borderId="31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>
      <alignment vertical="center"/>
    </xf>
    <xf numFmtId="0" fontId="23" fillId="0" borderId="50" xfId="0" applyFont="1" applyFill="1" applyBorder="1" applyAlignment="1" applyProtection="1">
      <alignment vertical="center"/>
      <protection/>
    </xf>
    <xf numFmtId="0" fontId="23" fillId="0" borderId="51" xfId="0" applyFont="1" applyFill="1" applyBorder="1" applyAlignment="1" applyProtection="1">
      <alignment vertical="center"/>
      <protection/>
    </xf>
    <xf numFmtId="0" fontId="23" fillId="0" borderId="42" xfId="0" applyFont="1" applyFill="1" applyBorder="1" applyAlignment="1" applyProtection="1">
      <alignment horizontal="center" vertical="center"/>
      <protection/>
    </xf>
    <xf numFmtId="49" fontId="23" fillId="0" borderId="52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right"/>
      <protection/>
    </xf>
    <xf numFmtId="0" fontId="42" fillId="0" borderId="0" xfId="0" applyFont="1" applyFill="1" applyAlignment="1">
      <alignment vertical="center"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26" fillId="0" borderId="13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>
      <alignment horizontal="center" vertical="center" wrapText="1"/>
    </xf>
    <xf numFmtId="0" fontId="23" fillId="0" borderId="41" xfId="0" applyFont="1" applyFill="1" applyBorder="1" applyAlignment="1" applyProtection="1">
      <alignment horizontal="center" vertical="center" wrapText="1"/>
      <protection/>
    </xf>
    <xf numFmtId="0" fontId="23" fillId="0" borderId="53" xfId="0" applyFont="1" applyFill="1" applyBorder="1" applyAlignment="1" applyProtection="1">
      <alignment horizontal="center" vertical="center" wrapText="1"/>
      <protection/>
    </xf>
    <xf numFmtId="164" fontId="23" fillId="0" borderId="43" xfId="0" applyNumberFormat="1" applyFont="1" applyFill="1" applyBorder="1" applyAlignment="1" applyProtection="1">
      <alignment horizontal="center" vertical="center" wrapText="1"/>
      <protection/>
    </xf>
    <xf numFmtId="0" fontId="33" fillId="0" borderId="2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left" vertical="center" wrapText="1" indent="1"/>
      <protection/>
    </xf>
    <xf numFmtId="164" fontId="26" fillId="0" borderId="23" xfId="0" applyNumberFormat="1" applyFont="1" applyFill="1" applyBorder="1" applyAlignment="1" applyProtection="1">
      <alignment horizontal="right" vertical="center" wrapText="1" indent="1"/>
      <protection/>
    </xf>
    <xf numFmtId="0" fontId="43" fillId="0" borderId="0" xfId="0" applyFont="1" applyFill="1" applyAlignment="1">
      <alignment vertical="center" wrapText="1"/>
    </xf>
    <xf numFmtId="0" fontId="26" fillId="0" borderId="30" xfId="0" applyFont="1" applyFill="1" applyBorder="1" applyAlignment="1" applyProtection="1">
      <alignment horizontal="center" vertical="center" wrapText="1"/>
      <protection/>
    </xf>
    <xf numFmtId="49" fontId="24" fillId="0" borderId="18" xfId="0" applyNumberFormat="1" applyFont="1" applyFill="1" applyBorder="1" applyAlignment="1" applyProtection="1">
      <alignment horizontal="center" vertical="center" wrapText="1"/>
      <protection/>
    </xf>
    <xf numFmtId="164" fontId="2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/>
    </xf>
    <xf numFmtId="164" fontId="2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4" xfId="0" applyFont="1" applyFill="1" applyBorder="1" applyAlignment="1" applyProtection="1">
      <alignment horizontal="center" vertical="center" wrapText="1"/>
      <protection/>
    </xf>
    <xf numFmtId="164" fontId="24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44" fillId="0" borderId="0" xfId="0" applyFont="1" applyFill="1" applyAlignment="1">
      <alignment vertical="center" wrapText="1"/>
    </xf>
    <xf numFmtId="0" fontId="26" fillId="0" borderId="34" xfId="0" applyFont="1" applyFill="1" applyBorder="1" applyAlignment="1" applyProtection="1">
      <alignment horizontal="center" vertical="center" wrapText="1"/>
      <protection/>
    </xf>
    <xf numFmtId="49" fontId="24" fillId="0" borderId="36" xfId="0" applyNumberFormat="1" applyFont="1" applyFill="1" applyBorder="1" applyAlignment="1" applyProtection="1">
      <alignment horizontal="center" vertical="center" wrapText="1"/>
      <protection/>
    </xf>
    <xf numFmtId="164" fontId="24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/>
    </xf>
    <xf numFmtId="0" fontId="26" fillId="0" borderId="30" xfId="0" applyFont="1" applyFill="1" applyBorder="1" applyAlignment="1" applyProtection="1">
      <alignment horizontal="center" vertical="center" wrapText="1"/>
      <protection/>
    </xf>
    <xf numFmtId="49" fontId="24" fillId="0" borderId="27" xfId="0" applyNumberFormat="1" applyFont="1" applyFill="1" applyBorder="1" applyAlignment="1" applyProtection="1">
      <alignment horizontal="center" vertical="center" wrapText="1"/>
      <protection/>
    </xf>
    <xf numFmtId="0" fontId="24" fillId="0" borderId="27" xfId="55" applyFont="1" applyFill="1" applyBorder="1" applyAlignment="1" applyProtection="1">
      <alignment horizontal="left" vertical="center" wrapText="1" indent="1"/>
      <protection/>
    </xf>
    <xf numFmtId="164" fontId="2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2" xfId="0" applyFont="1" applyFill="1" applyBorder="1" applyAlignment="1" applyProtection="1">
      <alignment horizontal="center" vertical="center" wrapText="1"/>
      <protection/>
    </xf>
    <xf numFmtId="49" fontId="24" fillId="0" borderId="20" xfId="0" applyNumberFormat="1" applyFont="1" applyFill="1" applyBorder="1" applyAlignment="1" applyProtection="1">
      <alignment horizontal="center" vertical="center" wrapText="1"/>
      <protection/>
    </xf>
    <xf numFmtId="0" fontId="24" fillId="0" borderId="29" xfId="55" applyFont="1" applyFill="1" applyBorder="1" applyAlignment="1" applyProtection="1">
      <alignment horizontal="left" vertical="center" wrapText="1" indent="1"/>
      <protection/>
    </xf>
    <xf numFmtId="164" fontId="24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22" xfId="55" applyNumberFormat="1" applyFont="1" applyFill="1" applyBorder="1" applyAlignment="1" applyProtection="1">
      <alignment horizontal="left" vertical="center" wrapText="1" indent="1"/>
      <protection/>
    </xf>
    <xf numFmtId="164" fontId="26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10" xfId="0" applyFont="1" applyBorder="1" applyAlignment="1" applyProtection="1">
      <alignment horizontal="center" vertical="center" wrapText="1"/>
      <protection/>
    </xf>
    <xf numFmtId="0" fontId="43" fillId="0" borderId="0" xfId="0" applyFont="1" applyFill="1" applyAlignment="1" applyProtection="1">
      <alignment vertical="center" wrapText="1"/>
      <protection/>
    </xf>
    <xf numFmtId="0" fontId="26" fillId="0" borderId="11" xfId="55" applyFont="1" applyFill="1" applyBorder="1" applyAlignment="1" applyProtection="1">
      <alignment horizontal="left" vertical="center" wrapText="1" indent="1"/>
      <protection/>
    </xf>
    <xf numFmtId="164" fontId="26" fillId="0" borderId="54" xfId="0" applyNumberFormat="1" applyFont="1" applyFill="1" applyBorder="1" applyAlignment="1" applyProtection="1">
      <alignment horizontal="right" vertical="center" wrapText="1" indent="1"/>
      <protection/>
    </xf>
    <xf numFmtId="49" fontId="24" fillId="0" borderId="27" xfId="55" applyNumberFormat="1" applyFont="1" applyFill="1" applyBorder="1" applyAlignment="1" applyProtection="1">
      <alignment horizontal="left" vertical="center" wrapText="1" indent="1"/>
      <protection/>
    </xf>
    <xf numFmtId="0" fontId="44" fillId="0" borderId="45" xfId="0" applyFont="1" applyFill="1" applyBorder="1" applyAlignment="1" applyProtection="1">
      <alignment vertical="center" wrapText="1"/>
      <protection/>
    </xf>
    <xf numFmtId="49" fontId="24" fillId="0" borderId="42" xfId="55" applyNumberFormat="1" applyFont="1" applyFill="1" applyBorder="1" applyAlignment="1" applyProtection="1">
      <alignment horizontal="left" vertical="center" wrapText="1" indent="1"/>
      <protection/>
    </xf>
    <xf numFmtId="0" fontId="24" fillId="0" borderId="42" xfId="55" applyFont="1" applyFill="1" applyBorder="1" applyAlignment="1" applyProtection="1">
      <alignment horizontal="left" vertical="center" wrapText="1" indent="1"/>
      <protection/>
    </xf>
    <xf numFmtId="164" fontId="24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3" xfId="0" applyFont="1" applyBorder="1" applyAlignment="1" applyProtection="1">
      <alignment horizontal="center" vertical="center" wrapText="1"/>
      <protection/>
    </xf>
    <xf numFmtId="0" fontId="45" fillId="0" borderId="55" xfId="0" applyFont="1" applyBorder="1" applyAlignment="1" applyProtection="1">
      <alignment horizontal="center" wrapText="1"/>
      <protection/>
    </xf>
    <xf numFmtId="0" fontId="26" fillId="0" borderId="55" xfId="55" applyFont="1" applyFill="1" applyBorder="1" applyAlignment="1" applyProtection="1">
      <alignment horizontal="left" vertical="center" wrapText="1" indent="1"/>
      <protection/>
    </xf>
    <xf numFmtId="164" fontId="2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46" fillId="0" borderId="55" xfId="0" applyFont="1" applyBorder="1" applyAlignment="1" applyProtection="1">
      <alignment horizontal="center" wrapText="1"/>
      <protection/>
    </xf>
    <xf numFmtId="0" fontId="47" fillId="0" borderId="55" xfId="0" applyFont="1" applyBorder="1" applyAlignment="1" applyProtection="1">
      <alignment horizontal="left" wrapText="1" indent="1"/>
      <protection/>
    </xf>
    <xf numFmtId="164" fontId="26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6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Alignment="1" applyProtection="1">
      <alignment horizontal="left" vertical="center" wrapText="1"/>
      <protection/>
    </xf>
    <xf numFmtId="0" fontId="24" fillId="0" borderId="0" xfId="0" applyFont="1" applyFill="1" applyAlignment="1" applyProtection="1">
      <alignment vertical="center" wrapText="1"/>
      <protection/>
    </xf>
    <xf numFmtId="0" fontId="24" fillId="0" borderId="0" xfId="0" applyFont="1" applyFill="1" applyAlignment="1" applyProtection="1">
      <alignment horizontal="right" vertical="center" wrapText="1" indent="1"/>
      <protection/>
    </xf>
    <xf numFmtId="0" fontId="26" fillId="0" borderId="37" xfId="0" applyFont="1" applyFill="1" applyBorder="1" applyAlignment="1" applyProtection="1">
      <alignment horizontal="center" vertical="center" wrapText="1"/>
      <protection/>
    </xf>
    <xf numFmtId="0" fontId="26" fillId="0" borderId="56" xfId="0" applyFont="1" applyFill="1" applyBorder="1" applyAlignment="1" applyProtection="1">
      <alignment horizontal="center" vertical="center" wrapText="1"/>
      <protection/>
    </xf>
    <xf numFmtId="0" fontId="23" fillId="0" borderId="56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vertical="center" wrapText="1"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49" fontId="24" fillId="0" borderId="20" xfId="55" applyNumberFormat="1" applyFont="1" applyFill="1" applyBorder="1" applyAlignment="1" applyProtection="1">
      <alignment horizontal="left" vertical="center" wrapText="1" indent="1"/>
      <protection/>
    </xf>
    <xf numFmtId="164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/>
    </xf>
    <xf numFmtId="49" fontId="24" fillId="0" borderId="18" xfId="55" applyNumberFormat="1" applyFont="1" applyFill="1" applyBorder="1" applyAlignment="1" applyProtection="1">
      <alignment horizontal="left" vertical="center" wrapText="1" indent="1"/>
      <protection/>
    </xf>
    <xf numFmtId="164" fontId="2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left" vertical="center" wrapText="1" indent="1"/>
      <protection/>
    </xf>
    <xf numFmtId="164" fontId="26" fillId="0" borderId="2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42" fillId="0" borderId="13" xfId="0" applyFont="1" applyFill="1" applyBorder="1" applyAlignment="1" applyProtection="1">
      <alignment horizontal="left" vertical="center"/>
      <protection/>
    </xf>
    <xf numFmtId="0" fontId="0" fillId="0" borderId="56" xfId="0" applyFont="1" applyFill="1" applyBorder="1" applyAlignment="1" applyProtection="1">
      <alignment vertical="center" wrapText="1"/>
      <protection/>
    </xf>
    <xf numFmtId="0" fontId="42" fillId="0" borderId="55" xfId="0" applyFont="1" applyFill="1" applyBorder="1" applyAlignment="1" applyProtection="1">
      <alignment vertical="center" wrapText="1"/>
      <protection/>
    </xf>
    <xf numFmtId="3" fontId="4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41" fillId="0" borderId="0" xfId="0" applyNumberFormat="1" applyFont="1" applyFill="1" applyAlignment="1" applyProtection="1">
      <alignment vertical="center" wrapText="1"/>
      <protection locked="0"/>
    </xf>
    <xf numFmtId="0" fontId="23" fillId="0" borderId="27" xfId="0" applyFont="1" applyFill="1" applyBorder="1" applyAlignment="1" applyProtection="1">
      <alignment horizontal="center" vertical="center"/>
      <protection locked="0"/>
    </xf>
    <xf numFmtId="49" fontId="23" fillId="0" borderId="31" xfId="0" applyNumberFormat="1" applyFont="1" applyFill="1" applyBorder="1" applyAlignment="1" applyProtection="1">
      <alignment horizontal="right" vertical="center"/>
      <protection locked="0"/>
    </xf>
    <xf numFmtId="0" fontId="23" fillId="0" borderId="42" xfId="0" applyFont="1" applyFill="1" applyBorder="1" applyAlignment="1" applyProtection="1">
      <alignment horizontal="center" vertical="center"/>
      <protection locked="0"/>
    </xf>
    <xf numFmtId="49" fontId="23" fillId="0" borderId="5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horizontal="left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22" fillId="0" borderId="0" xfId="0" applyNumberFormat="1" applyFont="1" applyFill="1" applyAlignment="1">
      <alignment horizontal="right"/>
    </xf>
    <xf numFmtId="164" fontId="27" fillId="0" borderId="0" xfId="0" applyNumberFormat="1" applyFont="1" applyFill="1" applyAlignment="1">
      <alignment vertical="center"/>
    </xf>
    <xf numFmtId="164" fontId="23" fillId="0" borderId="57" xfId="0" applyNumberFormat="1" applyFont="1" applyFill="1" applyBorder="1" applyAlignment="1" applyProtection="1">
      <alignment horizontal="center" vertical="center"/>
      <protection/>
    </xf>
    <xf numFmtId="164" fontId="23" fillId="0" borderId="46" xfId="0" applyNumberFormat="1" applyFont="1" applyFill="1" applyBorder="1" applyAlignment="1" applyProtection="1">
      <alignment horizontal="center" vertical="center" wrapText="1"/>
      <protection/>
    </xf>
    <xf numFmtId="164" fontId="27" fillId="0" borderId="0" xfId="0" applyNumberFormat="1" applyFont="1" applyFill="1" applyAlignment="1">
      <alignment horizontal="center" vertical="center"/>
    </xf>
    <xf numFmtId="164" fontId="26" fillId="0" borderId="37" xfId="0" applyNumberFormat="1" applyFont="1" applyFill="1" applyBorder="1" applyAlignment="1" applyProtection="1">
      <alignment horizontal="center" vertical="center" wrapText="1"/>
      <protection/>
    </xf>
    <xf numFmtId="164" fontId="26" fillId="0" borderId="58" xfId="0" applyNumberFormat="1" applyFont="1" applyFill="1" applyBorder="1" applyAlignment="1" applyProtection="1">
      <alignment horizontal="center" vertical="center" wrapText="1"/>
      <protection/>
    </xf>
    <xf numFmtId="164" fontId="26" fillId="0" borderId="48" xfId="0" applyNumberFormat="1" applyFont="1" applyFill="1" applyBorder="1" applyAlignment="1" applyProtection="1">
      <alignment horizontal="center" vertical="center" wrapText="1"/>
      <protection/>
    </xf>
    <xf numFmtId="164" fontId="26" fillId="0" borderId="23" xfId="0" applyNumberFormat="1" applyFont="1" applyFill="1" applyBorder="1" applyAlignment="1" applyProtection="1">
      <alignment horizontal="center" vertical="center" wrapText="1"/>
      <protection/>
    </xf>
    <xf numFmtId="164" fontId="26" fillId="0" borderId="59" xfId="0" applyNumberFormat="1" applyFont="1" applyFill="1" applyBorder="1" applyAlignment="1" applyProtection="1">
      <alignment horizontal="center" vertical="center" wrapText="1"/>
      <protection/>
    </xf>
    <xf numFmtId="164" fontId="27" fillId="0" borderId="0" xfId="0" applyNumberFormat="1" applyFont="1" applyFill="1" applyAlignment="1">
      <alignment horizontal="center" vertical="center" wrapText="1"/>
    </xf>
    <xf numFmtId="164" fontId="26" fillId="0" borderId="13" xfId="0" applyNumberFormat="1" applyFont="1" applyFill="1" applyBorder="1" applyAlignment="1" applyProtection="1">
      <alignment horizontal="center" vertical="center" wrapText="1"/>
      <protection/>
    </xf>
    <xf numFmtId="164" fontId="26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2" xfId="0" applyNumberFormat="1" applyFont="1" applyFill="1" applyBorder="1" applyAlignment="1" applyProtection="1">
      <alignment horizontal="left" vertical="center" wrapText="1" indent="2"/>
      <protection locked="0"/>
    </xf>
    <xf numFmtId="164" fontId="24" fillId="0" borderId="58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58" xfId="0" applyNumberFormat="1" applyFont="1" applyFill="1" applyBorder="1" applyAlignment="1" applyProtection="1">
      <alignment horizontal="center" vertical="center" wrapText="1"/>
      <protection/>
    </xf>
    <xf numFmtId="164" fontId="0" fillId="0" borderId="22" xfId="0" applyNumberFormat="1" applyFont="1" applyFill="1" applyBorder="1" applyAlignment="1" applyProtection="1">
      <alignment horizontal="left" vertical="center" wrapText="1" indent="2"/>
      <protection locked="0"/>
    </xf>
    <xf numFmtId="164" fontId="26" fillId="0" borderId="60" xfId="0" applyNumberFormat="1" applyFont="1" applyFill="1" applyBorder="1" applyAlignment="1" applyProtection="1">
      <alignment horizontal="center" vertical="center" wrapText="1"/>
      <protection/>
    </xf>
    <xf numFmtId="164" fontId="24" fillId="0" borderId="61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8" xfId="0" applyNumberFormat="1" applyFont="1" applyFill="1" applyBorder="1" applyAlignment="1" applyProtection="1">
      <alignment horizontal="left" vertical="center" wrapText="1" indent="2"/>
      <protection locked="0"/>
    </xf>
    <xf numFmtId="164" fontId="24" fillId="0" borderId="61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61" xfId="0" applyNumberFormat="1" applyFont="1" applyFill="1" applyBorder="1" applyAlignment="1" applyProtection="1">
      <alignment horizontal="center" vertical="center" wrapText="1"/>
      <protection/>
    </xf>
    <xf numFmtId="164" fontId="26" fillId="0" borderId="62" xfId="0" applyNumberFormat="1" applyFont="1" applyFill="1" applyBorder="1" applyAlignment="1" applyProtection="1">
      <alignment horizontal="center" vertical="center" wrapText="1"/>
      <protection/>
    </xf>
    <xf numFmtId="164" fontId="24" fillId="0" borderId="63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42" xfId="0" applyNumberFormat="1" applyFont="1" applyFill="1" applyBorder="1" applyAlignment="1" applyProtection="1">
      <alignment horizontal="left" vertical="center" wrapText="1" indent="2"/>
      <protection locked="0"/>
    </xf>
    <xf numFmtId="164" fontId="24" fillId="0" borderId="63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45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42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46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6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 locked="0"/>
    </xf>
    <xf numFmtId="164" fontId="24" fillId="0" borderId="64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27" xfId="0" applyNumberFormat="1" applyFont="1" applyFill="1" applyBorder="1" applyAlignment="1" applyProtection="1">
      <alignment horizontal="left" vertical="center" wrapText="1" indent="2"/>
      <protection locked="0"/>
    </xf>
    <xf numFmtId="164" fontId="24" fillId="0" borderId="64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31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64" xfId="0" applyNumberFormat="1" applyFont="1" applyFill="1" applyBorder="1" applyAlignment="1" applyProtection="1">
      <alignment horizontal="center" vertical="center" wrapText="1"/>
      <protection/>
    </xf>
    <xf numFmtId="164" fontId="26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4" xfId="0" applyNumberFormat="1" applyFont="1" applyFill="1" applyBorder="1" applyAlignment="1" applyProtection="1">
      <alignment horizontal="center" vertical="center" wrapText="1"/>
      <protection/>
    </xf>
    <xf numFmtId="164" fontId="24" fillId="0" borderId="65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66" xfId="0" applyNumberFormat="1" applyFont="1" applyFill="1" applyBorder="1" applyAlignment="1" applyProtection="1">
      <alignment horizontal="left" vertical="center" wrapText="1" indent="2"/>
      <protection locked="0"/>
    </xf>
    <xf numFmtId="164" fontId="24" fillId="0" borderId="59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59" xfId="0" applyNumberFormat="1" applyFont="1" applyFill="1" applyBorder="1" applyAlignment="1" applyProtection="1">
      <alignment horizontal="center" vertical="center" wrapText="1"/>
      <protection/>
    </xf>
    <xf numFmtId="164" fontId="0" fillId="18" borderId="48" xfId="0" applyNumberFormat="1" applyFont="1" applyFill="1" applyBorder="1" applyAlignment="1" applyProtection="1">
      <alignment horizontal="left" vertical="center" wrapText="1" indent="2"/>
      <protection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164" fontId="24" fillId="0" borderId="22" xfId="0" applyNumberFormat="1" applyFont="1" applyFill="1" applyBorder="1" applyAlignment="1" applyProtection="1">
      <alignment horizontal="center" vertical="center" wrapText="1"/>
      <protection/>
    </xf>
    <xf numFmtId="164" fontId="24" fillId="0" borderId="23" xfId="0" applyNumberFormat="1" applyFont="1" applyFill="1" applyBorder="1" applyAlignment="1" applyProtection="1">
      <alignment horizontal="center" vertical="center" wrapText="1"/>
      <protection/>
    </xf>
    <xf numFmtId="0" fontId="25" fillId="0" borderId="48" xfId="56" applyFont="1" applyFill="1" applyBorder="1" applyAlignment="1" applyProtection="1">
      <alignment horizontal="left" vertical="center" indent="1"/>
      <protection/>
    </xf>
    <xf numFmtId="0" fontId="25" fillId="0" borderId="56" xfId="56" applyFont="1" applyFill="1" applyBorder="1" applyAlignment="1" applyProtection="1">
      <alignment horizontal="left" vertical="center" indent="1"/>
      <protection/>
    </xf>
    <xf numFmtId="0" fontId="25" fillId="0" borderId="26" xfId="56" applyFont="1" applyFill="1" applyBorder="1" applyAlignment="1" applyProtection="1">
      <alignment horizontal="left" vertical="center" indent="1"/>
      <protection/>
    </xf>
    <xf numFmtId="0" fontId="21" fillId="0" borderId="0" xfId="56" applyFont="1" applyFill="1" applyAlignment="1" applyProtection="1">
      <alignment horizontal="center" wrapText="1"/>
      <protection/>
    </xf>
    <xf numFmtId="0" fontId="21" fillId="0" borderId="0" xfId="56" applyFont="1" applyFill="1" applyAlignment="1" applyProtection="1">
      <alignment horizontal="center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3" fillId="0" borderId="37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26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60" xfId="0" applyNumberFormat="1" applyFont="1" applyFill="1" applyBorder="1" applyAlignment="1" applyProtection="1">
      <alignment horizontal="center" vertical="center"/>
      <protection/>
    </xf>
    <xf numFmtId="164" fontId="23" fillId="0" borderId="62" xfId="0" applyNumberFormat="1" applyFont="1" applyFill="1" applyBorder="1" applyAlignment="1" applyProtection="1">
      <alignment horizontal="center" vertical="center"/>
      <protection/>
    </xf>
    <xf numFmtId="164" fontId="23" fillId="0" borderId="67" xfId="0" applyNumberFormat="1" applyFont="1" applyFill="1" applyBorder="1" applyAlignment="1" applyProtection="1">
      <alignment horizontal="center" vertical="center"/>
      <protection/>
    </xf>
    <xf numFmtId="164" fontId="23" fillId="0" borderId="68" xfId="0" applyNumberFormat="1" applyFont="1" applyFill="1" applyBorder="1" applyAlignment="1" applyProtection="1">
      <alignment horizontal="center" vertical="center"/>
      <protection/>
    </xf>
    <xf numFmtId="164" fontId="23" fillId="0" borderId="69" xfId="0" applyNumberFormat="1" applyFont="1" applyFill="1" applyBorder="1" applyAlignment="1" applyProtection="1">
      <alignment horizontal="center" vertical="center"/>
      <protection/>
    </xf>
    <xf numFmtId="164" fontId="23" fillId="0" borderId="60" xfId="0" applyNumberFormat="1" applyFont="1" applyFill="1" applyBorder="1" applyAlignment="1" applyProtection="1">
      <alignment horizontal="center" vertical="center" wrapText="1"/>
      <protection/>
    </xf>
    <xf numFmtId="164" fontId="23" fillId="0" borderId="62" xfId="0" applyNumberFormat="1" applyFont="1" applyFill="1" applyBorder="1" applyAlignment="1" applyProtection="1">
      <alignment horizontal="center" vertical="center" wrapText="1"/>
      <protection/>
    </xf>
    <xf numFmtId="0" fontId="23" fillId="0" borderId="67" xfId="0" applyFont="1" applyFill="1" applyBorder="1" applyAlignment="1" applyProtection="1">
      <alignment horizontal="center" vertical="center" wrapText="1"/>
      <protection/>
    </xf>
    <xf numFmtId="0" fontId="23" fillId="0" borderId="70" xfId="0" applyFont="1" applyFill="1" applyBorder="1" applyAlignment="1" applyProtection="1">
      <alignment horizontal="center" vertical="center" wrapText="1"/>
      <protection/>
    </xf>
    <xf numFmtId="0" fontId="23" fillId="0" borderId="37" xfId="0" applyFont="1" applyFill="1" applyBorder="1" applyAlignment="1" applyProtection="1">
      <alignment horizontal="center" vertical="center" wrapText="1"/>
      <protection/>
    </xf>
    <xf numFmtId="0" fontId="23" fillId="0" borderId="55" xfId="0" applyFont="1" applyFill="1" applyBorder="1" applyAlignment="1" applyProtection="1">
      <alignment horizontal="center" vertical="center" wrapText="1"/>
      <protection/>
    </xf>
    <xf numFmtId="164" fontId="25" fillId="0" borderId="25" xfId="55" applyNumberFormat="1" applyFont="1" applyFill="1" applyBorder="1" applyAlignment="1" applyProtection="1">
      <alignment horizontal="left" vertical="center"/>
      <protection/>
    </xf>
    <xf numFmtId="164" fontId="21" fillId="0" borderId="0" xfId="55" applyNumberFormat="1" applyFont="1" applyFill="1" applyBorder="1" applyAlignment="1" applyProtection="1">
      <alignment horizontal="center" vertical="center"/>
      <protection/>
    </xf>
    <xf numFmtId="164" fontId="25" fillId="0" borderId="25" xfId="55" applyNumberFormat="1" applyFont="1" applyFill="1" applyBorder="1" applyAlignment="1" applyProtection="1">
      <alignment horizontal="left"/>
      <protection/>
    </xf>
    <xf numFmtId="0" fontId="21" fillId="0" borderId="0" xfId="55" applyFont="1" applyFill="1" applyAlignment="1" applyProtection="1">
      <alignment horizontal="center"/>
      <protection/>
    </xf>
    <xf numFmtId="0" fontId="36" fillId="0" borderId="0" xfId="0" applyFont="1" applyAlignment="1" applyProtection="1">
      <alignment horizontal="left" vertical="center" indent="1"/>
      <protection/>
    </xf>
    <xf numFmtId="0" fontId="36" fillId="0" borderId="0" xfId="0" applyFont="1" applyAlignment="1" applyProtection="1">
      <alignment horizontal="center" vertical="center"/>
      <protection/>
    </xf>
    <xf numFmtId="0" fontId="37" fillId="0" borderId="0" xfId="0" applyFont="1" applyBorder="1" applyAlignment="1" applyProtection="1">
      <alignment horizontal="left" wrapText="1" inden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Followed Hyperlink" xfId="53"/>
    <cellStyle name="Neutral" xfId="54"/>
    <cellStyle name="Normál_KVRENMUNKA" xfId="55"/>
    <cellStyle name="Normál_SEGEDLETEK" xfId="56"/>
    <cellStyle name="Note" xfId="57"/>
    <cellStyle name="Output" xfId="58"/>
    <cellStyle name="Currency" xfId="59"/>
    <cellStyle name="Currency [0]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lekandrea\Documents\2013%20K&#214;LTS&#201;GVET&#201;S\2013.ktgv-i%20t&#225;bl&#225;k\13%20kiad.%20bev1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 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 sz. mell"/>
      <sheetName val="9.1. sz. mell"/>
      <sheetName val="9.2. sz. mell"/>
      <sheetName val="9.3. sz. mell"/>
      <sheetName val="9.4. sz. mell"/>
      <sheetName val="9.5. sz. mell"/>
      <sheetName val="10. sz. mell"/>
      <sheetName val="11. sz. mell."/>
      <sheetName val="12. sz. mell."/>
      <sheetName val="13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Munka1"/>
    </sheetNames>
    <sheetDataSet>
      <sheetData sheetId="5">
        <row r="27">
          <cell r="C27">
            <v>0</v>
          </cell>
          <cell r="E27">
            <v>0</v>
          </cell>
        </row>
        <row r="32">
          <cell r="C32" t="str">
            <v>-</v>
          </cell>
        </row>
      </sheetData>
      <sheetData sheetId="6">
        <row r="31">
          <cell r="C31">
            <v>0</v>
          </cell>
          <cell r="E31">
            <v>0</v>
          </cell>
        </row>
        <row r="36">
          <cell r="C36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zoomScale="120" zoomScaleNormal="120" zoomScaleSheetLayoutView="100" workbookViewId="0" topLeftCell="A1">
      <selection activeCell="C117" sqref="C117"/>
    </sheetView>
  </sheetViews>
  <sheetFormatPr defaultColWidth="9.00390625" defaultRowHeight="12.75"/>
  <cols>
    <col min="1" max="1" width="9.50390625" style="164" customWidth="1"/>
    <col min="2" max="2" width="91.625" style="164" customWidth="1"/>
    <col min="3" max="3" width="21.625" style="165" customWidth="1"/>
    <col min="4" max="4" width="9.00390625" style="34" customWidth="1"/>
    <col min="5" max="16384" width="9.375" style="34" customWidth="1"/>
  </cols>
  <sheetData>
    <row r="1" spans="1:3" ht="15.75" customHeight="1">
      <c r="A1" s="348" t="s">
        <v>67</v>
      </c>
      <c r="B1" s="348"/>
      <c r="C1" s="348"/>
    </row>
    <row r="2" spans="1:3" ht="15.75" customHeight="1" thickBot="1">
      <c r="A2" s="347" t="s">
        <v>68</v>
      </c>
      <c r="B2" s="347"/>
      <c r="C2" s="35" t="s">
        <v>69</v>
      </c>
    </row>
    <row r="3" spans="1:3" ht="37.5" customHeight="1" thickBot="1">
      <c r="A3" s="36" t="s">
        <v>70</v>
      </c>
      <c r="B3" s="37" t="s">
        <v>71</v>
      </c>
      <c r="C3" s="38" t="s">
        <v>72</v>
      </c>
    </row>
    <row r="4" spans="1:3" s="42" customFormat="1" ht="12" customHeight="1" thickBot="1">
      <c r="A4" s="39">
        <v>1</v>
      </c>
      <c r="B4" s="40">
        <v>2</v>
      </c>
      <c r="C4" s="41">
        <v>3</v>
      </c>
    </row>
    <row r="5" spans="1:3" s="46" customFormat="1" ht="12" customHeight="1" thickBot="1">
      <c r="A5" s="43" t="s">
        <v>17</v>
      </c>
      <c r="B5" s="44" t="s">
        <v>73</v>
      </c>
      <c r="C5" s="45">
        <f>+C6+C11+C20</f>
        <v>385746</v>
      </c>
    </row>
    <row r="6" spans="1:3" s="46" customFormat="1" ht="12" customHeight="1" thickBot="1">
      <c r="A6" s="47" t="s">
        <v>19</v>
      </c>
      <c r="B6" s="48" t="s">
        <v>74</v>
      </c>
      <c r="C6" s="49">
        <f>+C7+C8+C9+C10</f>
        <v>291000</v>
      </c>
    </row>
    <row r="7" spans="1:3" s="46" customFormat="1" ht="12" customHeight="1">
      <c r="A7" s="50" t="s">
        <v>75</v>
      </c>
      <c r="B7" s="51" t="s">
        <v>76</v>
      </c>
      <c r="C7" s="52">
        <v>289500</v>
      </c>
    </row>
    <row r="8" spans="1:3" s="46" customFormat="1" ht="12" customHeight="1">
      <c r="A8" s="50" t="s">
        <v>77</v>
      </c>
      <c r="B8" s="53" t="s">
        <v>78</v>
      </c>
      <c r="C8" s="52"/>
    </row>
    <row r="9" spans="1:3" s="46" customFormat="1" ht="12" customHeight="1">
      <c r="A9" s="50" t="s">
        <v>79</v>
      </c>
      <c r="B9" s="53" t="s">
        <v>80</v>
      </c>
      <c r="C9" s="52">
        <v>1500</v>
      </c>
    </row>
    <row r="10" spans="1:3" s="46" customFormat="1" ht="12" customHeight="1" thickBot="1">
      <c r="A10" s="50" t="s">
        <v>81</v>
      </c>
      <c r="B10" s="54" t="s">
        <v>82</v>
      </c>
      <c r="C10" s="52"/>
    </row>
    <row r="11" spans="1:3" s="46" customFormat="1" ht="12" customHeight="1" thickBot="1">
      <c r="A11" s="47" t="s">
        <v>21</v>
      </c>
      <c r="B11" s="44" t="s">
        <v>83</v>
      </c>
      <c r="C11" s="55">
        <f>+C12+C13+C14+C15+C16+C17+C18+C19</f>
        <v>78663</v>
      </c>
    </row>
    <row r="12" spans="1:3" s="46" customFormat="1" ht="12" customHeight="1">
      <c r="A12" s="56" t="s">
        <v>84</v>
      </c>
      <c r="B12" s="57" t="s">
        <v>85</v>
      </c>
      <c r="C12" s="58">
        <v>4200</v>
      </c>
    </row>
    <row r="13" spans="1:3" s="46" customFormat="1" ht="12" customHeight="1">
      <c r="A13" s="50" t="s">
        <v>86</v>
      </c>
      <c r="B13" s="59" t="s">
        <v>87</v>
      </c>
      <c r="C13" s="60">
        <v>4675</v>
      </c>
    </row>
    <row r="14" spans="1:3" s="46" customFormat="1" ht="12" customHeight="1">
      <c r="A14" s="50" t="s">
        <v>88</v>
      </c>
      <c r="B14" s="59" t="s">
        <v>89</v>
      </c>
      <c r="C14" s="60">
        <v>20920</v>
      </c>
    </row>
    <row r="15" spans="1:3" s="46" customFormat="1" ht="12" customHeight="1">
      <c r="A15" s="50" t="s">
        <v>90</v>
      </c>
      <c r="B15" s="59" t="s">
        <v>91</v>
      </c>
      <c r="C15" s="60">
        <v>11956</v>
      </c>
    </row>
    <row r="16" spans="1:3" s="46" customFormat="1" ht="12" customHeight="1">
      <c r="A16" s="61" t="s">
        <v>92</v>
      </c>
      <c r="B16" s="62" t="s">
        <v>93</v>
      </c>
      <c r="C16" s="63"/>
    </row>
    <row r="17" spans="1:3" s="46" customFormat="1" ht="12" customHeight="1">
      <c r="A17" s="50" t="s">
        <v>94</v>
      </c>
      <c r="B17" s="59" t="s">
        <v>95</v>
      </c>
      <c r="C17" s="60">
        <v>34410</v>
      </c>
    </row>
    <row r="18" spans="1:3" s="46" customFormat="1" ht="12" customHeight="1">
      <c r="A18" s="50" t="s">
        <v>96</v>
      </c>
      <c r="B18" s="59" t="s">
        <v>97</v>
      </c>
      <c r="C18" s="60"/>
    </row>
    <row r="19" spans="1:3" s="46" customFormat="1" ht="12" customHeight="1" thickBot="1">
      <c r="A19" s="64" t="s">
        <v>98</v>
      </c>
      <c r="B19" s="65" t="s">
        <v>99</v>
      </c>
      <c r="C19" s="66">
        <v>2502</v>
      </c>
    </row>
    <row r="20" spans="1:3" s="46" customFormat="1" ht="12" customHeight="1" thickBot="1">
      <c r="A20" s="47" t="s">
        <v>100</v>
      </c>
      <c r="B20" s="44" t="s">
        <v>101</v>
      </c>
      <c r="C20" s="67">
        <v>16083</v>
      </c>
    </row>
    <row r="21" spans="1:3" s="46" customFormat="1" ht="12" customHeight="1" thickBot="1">
      <c r="A21" s="47" t="s">
        <v>25</v>
      </c>
      <c r="B21" s="44" t="s">
        <v>264</v>
      </c>
      <c r="C21" s="55">
        <f>+C22+C23+C24+C25+C26+C27+C28+C29</f>
        <v>254984</v>
      </c>
    </row>
    <row r="22" spans="1:3" s="46" customFormat="1" ht="12" customHeight="1">
      <c r="A22" s="68" t="s">
        <v>102</v>
      </c>
      <c r="B22" s="69" t="s">
        <v>103</v>
      </c>
      <c r="C22" s="70">
        <v>240768</v>
      </c>
    </row>
    <row r="23" spans="1:3" s="46" customFormat="1" ht="12" customHeight="1">
      <c r="A23" s="50" t="s">
        <v>104</v>
      </c>
      <c r="B23" s="59" t="s">
        <v>105</v>
      </c>
      <c r="C23" s="60"/>
    </row>
    <row r="24" spans="1:3" s="46" customFormat="1" ht="12" customHeight="1">
      <c r="A24" s="50" t="s">
        <v>106</v>
      </c>
      <c r="B24" s="59" t="s">
        <v>107</v>
      </c>
      <c r="C24" s="60">
        <v>4500</v>
      </c>
    </row>
    <row r="25" spans="1:3" s="46" customFormat="1" ht="12" customHeight="1">
      <c r="A25" s="71" t="s">
        <v>108</v>
      </c>
      <c r="B25" s="59" t="s">
        <v>109</v>
      </c>
      <c r="C25" s="72"/>
    </row>
    <row r="26" spans="1:3" s="46" customFormat="1" ht="12" customHeight="1">
      <c r="A26" s="71" t="s">
        <v>110</v>
      </c>
      <c r="B26" s="59" t="s">
        <v>111</v>
      </c>
      <c r="C26" s="72"/>
    </row>
    <row r="27" spans="1:3" s="46" customFormat="1" ht="12" customHeight="1">
      <c r="A27" s="50" t="s">
        <v>112</v>
      </c>
      <c r="B27" s="59" t="s">
        <v>113</v>
      </c>
      <c r="C27" s="60"/>
    </row>
    <row r="28" spans="1:3" s="46" customFormat="1" ht="12" customHeight="1">
      <c r="A28" s="50" t="s">
        <v>114</v>
      </c>
      <c r="B28" s="59" t="s">
        <v>115</v>
      </c>
      <c r="C28" s="73"/>
    </row>
    <row r="29" spans="1:3" s="46" customFormat="1" ht="12" customHeight="1" thickBot="1">
      <c r="A29" s="50" t="s">
        <v>116</v>
      </c>
      <c r="B29" s="74" t="s">
        <v>117</v>
      </c>
      <c r="C29" s="73">
        <v>9716</v>
      </c>
    </row>
    <row r="30" spans="1:3" s="46" customFormat="1" ht="12" customHeight="1" thickBot="1">
      <c r="A30" s="75" t="s">
        <v>27</v>
      </c>
      <c r="B30" s="44" t="s">
        <v>265</v>
      </c>
      <c r="C30" s="49">
        <f>+C31+C37</f>
        <v>156623</v>
      </c>
    </row>
    <row r="31" spans="1:3" s="46" customFormat="1" ht="12" customHeight="1">
      <c r="A31" s="76" t="s">
        <v>118</v>
      </c>
      <c r="B31" s="77" t="s">
        <v>119</v>
      </c>
      <c r="C31" s="78">
        <f>+C32+C33+C34+C35+C36</f>
        <v>50493</v>
      </c>
    </row>
    <row r="32" spans="1:3" s="46" customFormat="1" ht="12" customHeight="1">
      <c r="A32" s="79" t="s">
        <v>120</v>
      </c>
      <c r="B32" s="80" t="s">
        <v>121</v>
      </c>
      <c r="C32" s="81">
        <v>14448</v>
      </c>
    </row>
    <row r="33" spans="1:3" s="46" customFormat="1" ht="12" customHeight="1">
      <c r="A33" s="79" t="s">
        <v>122</v>
      </c>
      <c r="B33" s="80" t="s">
        <v>123</v>
      </c>
      <c r="C33" s="81"/>
    </row>
    <row r="34" spans="1:3" s="46" customFormat="1" ht="12" customHeight="1">
      <c r="A34" s="79" t="s">
        <v>124</v>
      </c>
      <c r="B34" s="80" t="s">
        <v>125</v>
      </c>
      <c r="C34" s="81"/>
    </row>
    <row r="35" spans="1:3" s="46" customFormat="1" ht="12" customHeight="1">
      <c r="A35" s="79" t="s">
        <v>126</v>
      </c>
      <c r="B35" s="80" t="s">
        <v>127</v>
      </c>
      <c r="C35" s="81"/>
    </row>
    <row r="36" spans="1:3" s="46" customFormat="1" ht="12" customHeight="1">
      <c r="A36" s="79" t="s">
        <v>128</v>
      </c>
      <c r="B36" s="80" t="s">
        <v>129</v>
      </c>
      <c r="C36" s="81">
        <v>36045</v>
      </c>
    </row>
    <row r="37" spans="1:3" s="46" customFormat="1" ht="12" customHeight="1">
      <c r="A37" s="79" t="s">
        <v>130</v>
      </c>
      <c r="B37" s="82" t="s">
        <v>131</v>
      </c>
      <c r="C37" s="83">
        <f>+C38+C39+C40+C41+C42</f>
        <v>106130</v>
      </c>
    </row>
    <row r="38" spans="1:3" s="46" customFormat="1" ht="12" customHeight="1">
      <c r="A38" s="79" t="s">
        <v>132</v>
      </c>
      <c r="B38" s="80" t="s">
        <v>121</v>
      </c>
      <c r="C38" s="81"/>
    </row>
    <row r="39" spans="1:3" s="46" customFormat="1" ht="12" customHeight="1">
      <c r="A39" s="79" t="s">
        <v>133</v>
      </c>
      <c r="B39" s="80" t="s">
        <v>123</v>
      </c>
      <c r="C39" s="81">
        <v>71330</v>
      </c>
    </row>
    <row r="40" spans="1:3" s="46" customFormat="1" ht="12" customHeight="1">
      <c r="A40" s="79" t="s">
        <v>134</v>
      </c>
      <c r="B40" s="80" t="s">
        <v>125</v>
      </c>
      <c r="C40" s="81"/>
    </row>
    <row r="41" spans="1:3" s="46" customFormat="1" ht="12" customHeight="1">
      <c r="A41" s="79" t="s">
        <v>135</v>
      </c>
      <c r="B41" s="84" t="s">
        <v>127</v>
      </c>
      <c r="C41" s="81">
        <v>34800</v>
      </c>
    </row>
    <row r="42" spans="1:3" s="46" customFormat="1" ht="12" customHeight="1" thickBot="1">
      <c r="A42" s="85" t="s">
        <v>136</v>
      </c>
      <c r="B42" s="86" t="s">
        <v>137</v>
      </c>
      <c r="C42" s="87"/>
    </row>
    <row r="43" spans="1:3" s="46" customFormat="1" ht="12" customHeight="1" thickBot="1">
      <c r="A43" s="47" t="s">
        <v>138</v>
      </c>
      <c r="B43" s="88" t="s">
        <v>139</v>
      </c>
      <c r="C43" s="49">
        <f>+C44+C45</f>
        <v>14073</v>
      </c>
    </row>
    <row r="44" spans="1:3" s="46" customFormat="1" ht="12" customHeight="1">
      <c r="A44" s="68" t="s">
        <v>140</v>
      </c>
      <c r="B44" s="53" t="s">
        <v>141</v>
      </c>
      <c r="C44" s="89"/>
    </row>
    <row r="45" spans="1:3" s="46" customFormat="1" ht="12" customHeight="1" thickBot="1">
      <c r="A45" s="61" t="s">
        <v>142</v>
      </c>
      <c r="B45" s="90" t="s">
        <v>143</v>
      </c>
      <c r="C45" s="91">
        <v>14073</v>
      </c>
    </row>
    <row r="46" spans="1:3" s="46" customFormat="1" ht="12" customHeight="1" thickBot="1">
      <c r="A46" s="47" t="s">
        <v>31</v>
      </c>
      <c r="B46" s="88" t="s">
        <v>144</v>
      </c>
      <c r="C46" s="49">
        <f>+C47+C48+C49</f>
        <v>4000</v>
      </c>
    </row>
    <row r="47" spans="1:3" s="46" customFormat="1" ht="12" customHeight="1">
      <c r="A47" s="68" t="s">
        <v>145</v>
      </c>
      <c r="B47" s="53" t="s">
        <v>146</v>
      </c>
      <c r="C47" s="92">
        <v>4000</v>
      </c>
    </row>
    <row r="48" spans="1:3" s="46" customFormat="1" ht="12" customHeight="1">
      <c r="A48" s="50" t="s">
        <v>147</v>
      </c>
      <c r="B48" s="80" t="s">
        <v>148</v>
      </c>
      <c r="C48" s="73"/>
    </row>
    <row r="49" spans="1:3" s="46" customFormat="1" ht="12" customHeight="1" thickBot="1">
      <c r="A49" s="61" t="s">
        <v>149</v>
      </c>
      <c r="B49" s="90" t="s">
        <v>150</v>
      </c>
      <c r="C49" s="93"/>
    </row>
    <row r="50" spans="1:5" s="46" customFormat="1" ht="17.25" customHeight="1" thickBot="1">
      <c r="A50" s="47" t="s">
        <v>151</v>
      </c>
      <c r="B50" s="94" t="s">
        <v>152</v>
      </c>
      <c r="C50" s="95">
        <v>10278</v>
      </c>
      <c r="E50" s="96"/>
    </row>
    <row r="51" spans="1:3" s="46" customFormat="1" ht="12" customHeight="1" thickBot="1">
      <c r="A51" s="47" t="s">
        <v>35</v>
      </c>
      <c r="B51" s="97" t="s">
        <v>153</v>
      </c>
      <c r="C51" s="98">
        <f>+C6+C11+C20+C21+C30+C43+C46+C50</f>
        <v>825704</v>
      </c>
    </row>
    <row r="52" spans="1:3" s="46" customFormat="1" ht="12" customHeight="1" thickBot="1">
      <c r="A52" s="99" t="s">
        <v>37</v>
      </c>
      <c r="B52" s="48" t="s">
        <v>154</v>
      </c>
      <c r="C52" s="100">
        <f>+C53+C59</f>
        <v>4500</v>
      </c>
    </row>
    <row r="53" spans="1:3" s="46" customFormat="1" ht="12" customHeight="1">
      <c r="A53" s="101" t="s">
        <v>155</v>
      </c>
      <c r="B53" s="77" t="s">
        <v>156</v>
      </c>
      <c r="C53" s="102">
        <f>+C54+C55+C56+C57+C58</f>
        <v>4500</v>
      </c>
    </row>
    <row r="54" spans="1:3" s="46" customFormat="1" ht="12" customHeight="1">
      <c r="A54" s="103" t="s">
        <v>157</v>
      </c>
      <c r="B54" s="80" t="s">
        <v>158</v>
      </c>
      <c r="C54" s="73">
        <v>4500</v>
      </c>
    </row>
    <row r="55" spans="1:3" s="46" customFormat="1" ht="12" customHeight="1">
      <c r="A55" s="103" t="s">
        <v>159</v>
      </c>
      <c r="B55" s="80" t="s">
        <v>160</v>
      </c>
      <c r="C55" s="73"/>
    </row>
    <row r="56" spans="1:3" s="46" customFormat="1" ht="12" customHeight="1">
      <c r="A56" s="103" t="s">
        <v>161</v>
      </c>
      <c r="B56" s="80" t="s">
        <v>162</v>
      </c>
      <c r="C56" s="73"/>
    </row>
    <row r="57" spans="1:3" s="46" customFormat="1" ht="12" customHeight="1">
      <c r="A57" s="103" t="s">
        <v>163</v>
      </c>
      <c r="B57" s="80" t="s">
        <v>164</v>
      </c>
      <c r="C57" s="73"/>
    </row>
    <row r="58" spans="1:3" s="46" customFormat="1" ht="12" customHeight="1">
      <c r="A58" s="103" t="s">
        <v>165</v>
      </c>
      <c r="B58" s="80" t="s">
        <v>166</v>
      </c>
      <c r="C58" s="73"/>
    </row>
    <row r="59" spans="1:3" s="46" customFormat="1" ht="12" customHeight="1">
      <c r="A59" s="104" t="s">
        <v>167</v>
      </c>
      <c r="B59" s="82" t="s">
        <v>168</v>
      </c>
      <c r="C59" s="105">
        <f>+C60+C61+C62+C63+C64</f>
        <v>0</v>
      </c>
    </row>
    <row r="60" spans="1:3" s="46" customFormat="1" ht="12" customHeight="1">
      <c r="A60" s="103" t="s">
        <v>169</v>
      </c>
      <c r="B60" s="80" t="s">
        <v>170</v>
      </c>
      <c r="C60" s="73"/>
    </row>
    <row r="61" spans="1:3" s="46" customFormat="1" ht="12" customHeight="1">
      <c r="A61" s="103" t="s">
        <v>171</v>
      </c>
      <c r="B61" s="80" t="s">
        <v>172</v>
      </c>
      <c r="C61" s="73"/>
    </row>
    <row r="62" spans="1:3" s="46" customFormat="1" ht="12" customHeight="1">
      <c r="A62" s="103" t="s">
        <v>173</v>
      </c>
      <c r="B62" s="80" t="s">
        <v>174</v>
      </c>
      <c r="C62" s="73"/>
    </row>
    <row r="63" spans="1:3" s="46" customFormat="1" ht="12" customHeight="1">
      <c r="A63" s="103" t="s">
        <v>175</v>
      </c>
      <c r="B63" s="80" t="s">
        <v>176</v>
      </c>
      <c r="C63" s="73"/>
    </row>
    <row r="64" spans="1:3" s="46" customFormat="1" ht="12" customHeight="1" thickBot="1">
      <c r="A64" s="106" t="s">
        <v>177</v>
      </c>
      <c r="B64" s="90" t="s">
        <v>178</v>
      </c>
      <c r="C64" s="107"/>
    </row>
    <row r="65" spans="1:3" s="46" customFormat="1" ht="12" customHeight="1" thickBot="1">
      <c r="A65" s="108" t="s">
        <v>39</v>
      </c>
      <c r="B65" s="109" t="s">
        <v>179</v>
      </c>
      <c r="C65" s="100">
        <f>+C51+C52</f>
        <v>830204</v>
      </c>
    </row>
    <row r="66" spans="1:3" s="46" customFormat="1" ht="13.5" customHeight="1" thickBot="1">
      <c r="A66" s="110" t="s">
        <v>41</v>
      </c>
      <c r="B66" s="111" t="s">
        <v>180</v>
      </c>
      <c r="C66" s="112"/>
    </row>
    <row r="67" spans="1:3" s="46" customFormat="1" ht="12" customHeight="1" thickBot="1">
      <c r="A67" s="108" t="s">
        <v>43</v>
      </c>
      <c r="B67" s="109" t="s">
        <v>181</v>
      </c>
      <c r="C67" s="113">
        <f>+C65+C66</f>
        <v>830204</v>
      </c>
    </row>
    <row r="68" spans="1:3" s="46" customFormat="1" ht="83.25" customHeight="1">
      <c r="A68" s="114"/>
      <c r="B68" s="115"/>
      <c r="C68" s="116"/>
    </row>
    <row r="69" spans="1:3" ht="16.5" customHeight="1">
      <c r="A69" s="348" t="s">
        <v>182</v>
      </c>
      <c r="B69" s="348"/>
      <c r="C69" s="348"/>
    </row>
    <row r="70" spans="1:3" s="118" customFormat="1" ht="16.5" customHeight="1" thickBot="1">
      <c r="A70" s="349" t="s">
        <v>183</v>
      </c>
      <c r="B70" s="349"/>
      <c r="C70" s="117" t="s">
        <v>69</v>
      </c>
    </row>
    <row r="71" spans="1:3" ht="37.5" customHeight="1" thickBot="1">
      <c r="A71" s="36" t="s">
        <v>2</v>
      </c>
      <c r="B71" s="37" t="s">
        <v>184</v>
      </c>
      <c r="C71" s="38" t="s">
        <v>72</v>
      </c>
    </row>
    <row r="72" spans="1:3" s="42" customFormat="1" ht="12" customHeight="1" thickBot="1">
      <c r="A72" s="39">
        <v>1</v>
      </c>
      <c r="B72" s="40">
        <v>2</v>
      </c>
      <c r="C72" s="41">
        <v>3</v>
      </c>
    </row>
    <row r="73" spans="1:3" ht="12" customHeight="1" thickBot="1">
      <c r="A73" s="43" t="s">
        <v>17</v>
      </c>
      <c r="B73" s="119" t="s">
        <v>266</v>
      </c>
      <c r="C73" s="45">
        <f>+C74+C75+C76+C77+C78</f>
        <v>657569</v>
      </c>
    </row>
    <row r="74" spans="1:3" ht="12" customHeight="1">
      <c r="A74" s="56" t="s">
        <v>185</v>
      </c>
      <c r="B74" s="57" t="s">
        <v>186</v>
      </c>
      <c r="C74" s="58">
        <v>201241</v>
      </c>
    </row>
    <row r="75" spans="1:3" ht="12" customHeight="1">
      <c r="A75" s="50" t="s">
        <v>187</v>
      </c>
      <c r="B75" s="59" t="s">
        <v>44</v>
      </c>
      <c r="C75" s="60">
        <v>53586</v>
      </c>
    </row>
    <row r="76" spans="1:3" ht="12" customHeight="1">
      <c r="A76" s="50" t="s">
        <v>188</v>
      </c>
      <c r="B76" s="59" t="s">
        <v>46</v>
      </c>
      <c r="C76" s="72">
        <v>151374</v>
      </c>
    </row>
    <row r="77" spans="1:3" ht="12" customHeight="1">
      <c r="A77" s="50" t="s">
        <v>189</v>
      </c>
      <c r="B77" s="120" t="s">
        <v>48</v>
      </c>
      <c r="C77" s="72">
        <v>87200</v>
      </c>
    </row>
    <row r="78" spans="1:3" ht="12" customHeight="1">
      <c r="A78" s="50" t="s">
        <v>190</v>
      </c>
      <c r="B78" s="121" t="s">
        <v>191</v>
      </c>
      <c r="C78" s="72">
        <f>SUM(C79:C85)</f>
        <v>164168</v>
      </c>
    </row>
    <row r="79" spans="1:3" ht="12" customHeight="1">
      <c r="A79" s="50" t="s">
        <v>192</v>
      </c>
      <c r="B79" s="59" t="s">
        <v>193</v>
      </c>
      <c r="C79" s="72"/>
    </row>
    <row r="80" spans="1:3" ht="12" customHeight="1">
      <c r="A80" s="50" t="s">
        <v>194</v>
      </c>
      <c r="B80" s="122" t="s">
        <v>195</v>
      </c>
      <c r="C80" s="72">
        <v>37797</v>
      </c>
    </row>
    <row r="81" spans="1:3" ht="12" customHeight="1">
      <c r="A81" s="50" t="s">
        <v>196</v>
      </c>
      <c r="B81" s="122" t="s">
        <v>197</v>
      </c>
      <c r="C81" s="72">
        <v>1206</v>
      </c>
    </row>
    <row r="82" spans="1:3" ht="12" customHeight="1">
      <c r="A82" s="50" t="s">
        <v>198</v>
      </c>
      <c r="B82" s="123" t="s">
        <v>199</v>
      </c>
      <c r="C82" s="72">
        <v>125165</v>
      </c>
    </row>
    <row r="83" spans="1:3" ht="12" customHeight="1">
      <c r="A83" s="61" t="s">
        <v>200</v>
      </c>
      <c r="B83" s="124" t="s">
        <v>201</v>
      </c>
      <c r="C83" s="72"/>
    </row>
    <row r="84" spans="1:3" ht="12" customHeight="1">
      <c r="A84" s="50" t="s">
        <v>202</v>
      </c>
      <c r="B84" s="124" t="s">
        <v>203</v>
      </c>
      <c r="C84" s="72"/>
    </row>
    <row r="85" spans="1:3" ht="12" customHeight="1" thickBot="1">
      <c r="A85" s="125" t="s">
        <v>204</v>
      </c>
      <c r="B85" s="126" t="s">
        <v>205</v>
      </c>
      <c r="C85" s="127"/>
    </row>
    <row r="86" spans="1:3" ht="12" customHeight="1" thickBot="1">
      <c r="A86" s="47" t="s">
        <v>19</v>
      </c>
      <c r="B86" s="128" t="s">
        <v>267</v>
      </c>
      <c r="C86" s="55">
        <f>+C87+C88+C89</f>
        <v>89232</v>
      </c>
    </row>
    <row r="87" spans="1:3" ht="12" customHeight="1">
      <c r="A87" s="68" t="s">
        <v>75</v>
      </c>
      <c r="B87" s="59" t="s">
        <v>52</v>
      </c>
      <c r="C87" s="70">
        <v>33926</v>
      </c>
    </row>
    <row r="88" spans="1:3" ht="12" customHeight="1">
      <c r="A88" s="68" t="s">
        <v>77</v>
      </c>
      <c r="B88" s="74" t="s">
        <v>54</v>
      </c>
      <c r="C88" s="60">
        <v>50206</v>
      </c>
    </row>
    <row r="89" spans="1:3" ht="12" customHeight="1">
      <c r="A89" s="68" t="s">
        <v>79</v>
      </c>
      <c r="B89" s="80" t="s">
        <v>56</v>
      </c>
      <c r="C89" s="52">
        <f>SUM(C90:C96)</f>
        <v>5100</v>
      </c>
    </row>
    <row r="90" spans="1:3" ht="12" customHeight="1">
      <c r="A90" s="68" t="s">
        <v>81</v>
      </c>
      <c r="B90" s="80" t="s">
        <v>206</v>
      </c>
      <c r="C90" s="52"/>
    </row>
    <row r="91" spans="1:3" ht="12" customHeight="1">
      <c r="A91" s="68" t="s">
        <v>207</v>
      </c>
      <c r="B91" s="80" t="s">
        <v>208</v>
      </c>
      <c r="C91" s="52">
        <v>2100</v>
      </c>
    </row>
    <row r="92" spans="1:3" ht="15.75">
      <c r="A92" s="68" t="s">
        <v>209</v>
      </c>
      <c r="B92" s="80" t="s">
        <v>210</v>
      </c>
      <c r="C92" s="52"/>
    </row>
    <row r="93" spans="1:3" ht="12" customHeight="1">
      <c r="A93" s="68" t="s">
        <v>211</v>
      </c>
      <c r="B93" s="129" t="s">
        <v>212</v>
      </c>
      <c r="C93" s="52">
        <v>3000</v>
      </c>
    </row>
    <row r="94" spans="1:3" ht="12" customHeight="1">
      <c r="A94" s="68" t="s">
        <v>213</v>
      </c>
      <c r="B94" s="129" t="s">
        <v>214</v>
      </c>
      <c r="C94" s="52"/>
    </row>
    <row r="95" spans="1:3" ht="12" customHeight="1">
      <c r="A95" s="68" t="s">
        <v>215</v>
      </c>
      <c r="B95" s="129" t="s">
        <v>216</v>
      </c>
      <c r="C95" s="52"/>
    </row>
    <row r="96" spans="1:3" ht="24" customHeight="1" thickBot="1">
      <c r="A96" s="61" t="s">
        <v>217</v>
      </c>
      <c r="B96" s="130" t="s">
        <v>218</v>
      </c>
      <c r="C96" s="131"/>
    </row>
    <row r="97" spans="1:3" ht="12" customHeight="1" thickBot="1">
      <c r="A97" s="47" t="s">
        <v>21</v>
      </c>
      <c r="B97" s="132" t="s">
        <v>219</v>
      </c>
      <c r="C97" s="55">
        <f>+C98+C99</f>
        <v>60200</v>
      </c>
    </row>
    <row r="98" spans="1:3" ht="12" customHeight="1">
      <c r="A98" s="68" t="s">
        <v>84</v>
      </c>
      <c r="B98" s="69" t="s">
        <v>220</v>
      </c>
      <c r="C98" s="70"/>
    </row>
    <row r="99" spans="1:3" ht="12" customHeight="1" thickBot="1">
      <c r="A99" s="71" t="s">
        <v>86</v>
      </c>
      <c r="B99" s="74" t="s">
        <v>221</v>
      </c>
      <c r="C99" s="72">
        <v>60200</v>
      </c>
    </row>
    <row r="100" spans="1:3" s="134" customFormat="1" ht="12" customHeight="1" thickBot="1">
      <c r="A100" s="99" t="s">
        <v>23</v>
      </c>
      <c r="B100" s="48" t="s">
        <v>222</v>
      </c>
      <c r="C100" s="133">
        <v>10000</v>
      </c>
    </row>
    <row r="101" spans="1:3" ht="12" customHeight="1" thickBot="1">
      <c r="A101" s="135" t="s">
        <v>25</v>
      </c>
      <c r="B101" s="136" t="s">
        <v>223</v>
      </c>
      <c r="C101" s="45">
        <f>+C73+C86+C97+C100</f>
        <v>817001</v>
      </c>
    </row>
    <row r="102" spans="1:3" ht="12" customHeight="1" thickBot="1">
      <c r="A102" s="99" t="s">
        <v>27</v>
      </c>
      <c r="B102" s="48" t="s">
        <v>224</v>
      </c>
      <c r="C102" s="55">
        <f>+C103+C111</f>
        <v>13203</v>
      </c>
    </row>
    <row r="103" spans="1:3" ht="12" customHeight="1" thickBot="1">
      <c r="A103" s="137" t="s">
        <v>118</v>
      </c>
      <c r="B103" s="138" t="s">
        <v>225</v>
      </c>
      <c r="C103" s="139">
        <f>+C104+C105+C106+C107+C108+C109+C110</f>
        <v>0</v>
      </c>
    </row>
    <row r="104" spans="1:3" ht="12" customHeight="1">
      <c r="A104" s="140" t="s">
        <v>120</v>
      </c>
      <c r="B104" s="53" t="s">
        <v>226</v>
      </c>
      <c r="C104" s="141"/>
    </row>
    <row r="105" spans="1:3" ht="12" customHeight="1">
      <c r="A105" s="103" t="s">
        <v>122</v>
      </c>
      <c r="B105" s="80" t="s">
        <v>227</v>
      </c>
      <c r="C105" s="142"/>
    </row>
    <row r="106" spans="1:3" ht="12" customHeight="1">
      <c r="A106" s="103" t="s">
        <v>124</v>
      </c>
      <c r="B106" s="80" t="s">
        <v>228</v>
      </c>
      <c r="C106" s="142"/>
    </row>
    <row r="107" spans="1:3" ht="12" customHeight="1">
      <c r="A107" s="103" t="s">
        <v>126</v>
      </c>
      <c r="B107" s="80" t="s">
        <v>229</v>
      </c>
      <c r="C107" s="142"/>
    </row>
    <row r="108" spans="1:3" ht="12" customHeight="1">
      <c r="A108" s="103" t="s">
        <v>128</v>
      </c>
      <c r="B108" s="80" t="s">
        <v>230</v>
      </c>
      <c r="C108" s="142"/>
    </row>
    <row r="109" spans="1:3" ht="12" customHeight="1">
      <c r="A109" s="103" t="s">
        <v>231</v>
      </c>
      <c r="B109" s="80" t="s">
        <v>232</v>
      </c>
      <c r="C109" s="142"/>
    </row>
    <row r="110" spans="1:3" ht="12" customHeight="1" thickBot="1">
      <c r="A110" s="143" t="s">
        <v>233</v>
      </c>
      <c r="B110" s="144" t="s">
        <v>234</v>
      </c>
      <c r="C110" s="145"/>
    </row>
    <row r="111" spans="1:3" ht="12" customHeight="1" thickBot="1">
      <c r="A111" s="137" t="s">
        <v>130</v>
      </c>
      <c r="B111" s="138" t="s">
        <v>235</v>
      </c>
      <c r="C111" s="139">
        <f>SUM(C112:C119)</f>
        <v>13203</v>
      </c>
    </row>
    <row r="112" spans="1:3" ht="12" customHeight="1">
      <c r="A112" s="140" t="s">
        <v>132</v>
      </c>
      <c r="B112" s="53" t="s">
        <v>226</v>
      </c>
      <c r="C112" s="141"/>
    </row>
    <row r="113" spans="1:3" ht="12" customHeight="1">
      <c r="A113" s="103" t="s">
        <v>133</v>
      </c>
      <c r="B113" s="80" t="s">
        <v>236</v>
      </c>
      <c r="C113" s="142">
        <v>13203</v>
      </c>
    </row>
    <row r="114" spans="1:3" ht="12" customHeight="1">
      <c r="A114" s="103" t="s">
        <v>134</v>
      </c>
      <c r="B114" s="80" t="s">
        <v>228</v>
      </c>
      <c r="C114" s="142"/>
    </row>
    <row r="115" spans="1:3" ht="12" customHeight="1">
      <c r="A115" s="103" t="s">
        <v>135</v>
      </c>
      <c r="B115" s="80" t="s">
        <v>229</v>
      </c>
      <c r="C115" s="142"/>
    </row>
    <row r="116" spans="1:3" ht="12" customHeight="1">
      <c r="A116" s="103" t="s">
        <v>136</v>
      </c>
      <c r="B116" s="80" t="s">
        <v>230</v>
      </c>
      <c r="C116" s="142"/>
    </row>
    <row r="117" spans="1:3" ht="12" customHeight="1">
      <c r="A117" s="103" t="s">
        <v>237</v>
      </c>
      <c r="B117" s="80" t="s">
        <v>238</v>
      </c>
      <c r="C117" s="142"/>
    </row>
    <row r="118" spans="1:3" ht="12" customHeight="1">
      <c r="A118" s="103" t="s">
        <v>239</v>
      </c>
      <c r="B118" s="80" t="s">
        <v>234</v>
      </c>
      <c r="C118" s="142"/>
    </row>
    <row r="119" spans="1:3" ht="12" customHeight="1" thickBot="1">
      <c r="A119" s="143" t="s">
        <v>240</v>
      </c>
      <c r="B119" s="144" t="s">
        <v>241</v>
      </c>
      <c r="C119" s="145"/>
    </row>
    <row r="120" spans="1:3" ht="12" customHeight="1" thickBot="1">
      <c r="A120" s="99" t="s">
        <v>29</v>
      </c>
      <c r="B120" s="109" t="s">
        <v>242</v>
      </c>
      <c r="C120" s="146">
        <f>+C101+C102</f>
        <v>830204</v>
      </c>
    </row>
    <row r="121" spans="1:9" ht="15" customHeight="1" thickBot="1">
      <c r="A121" s="99" t="s">
        <v>31</v>
      </c>
      <c r="B121" s="109" t="s">
        <v>243</v>
      </c>
      <c r="C121" s="147"/>
      <c r="F121" s="96"/>
      <c r="G121" s="148"/>
      <c r="H121" s="148"/>
      <c r="I121" s="148"/>
    </row>
    <row r="122" spans="1:3" s="46" customFormat="1" ht="12.75" customHeight="1" thickBot="1">
      <c r="A122" s="149" t="s">
        <v>33</v>
      </c>
      <c r="B122" s="111" t="s">
        <v>244</v>
      </c>
      <c r="C122" s="100">
        <f>+C120+C121</f>
        <v>830204</v>
      </c>
    </row>
    <row r="123" spans="1:3" ht="7.5" customHeight="1">
      <c r="A123" s="150"/>
      <c r="B123" s="150"/>
      <c r="C123" s="151"/>
    </row>
    <row r="124" spans="1:3" ht="15.75">
      <c r="A124" s="350" t="s">
        <v>245</v>
      </c>
      <c r="B124" s="350"/>
      <c r="C124" s="350"/>
    </row>
    <row r="125" spans="1:3" ht="15" customHeight="1" thickBot="1">
      <c r="A125" s="347" t="s">
        <v>246</v>
      </c>
      <c r="B125" s="347"/>
      <c r="C125" s="35" t="s">
        <v>69</v>
      </c>
    </row>
    <row r="126" spans="1:4" ht="13.5" customHeight="1" thickBot="1">
      <c r="A126" s="47">
        <v>1</v>
      </c>
      <c r="B126" s="128" t="s">
        <v>247</v>
      </c>
      <c r="C126" s="152">
        <f>+C51-C101</f>
        <v>8703</v>
      </c>
      <c r="D126" s="153"/>
    </row>
    <row r="127" spans="1:3" ht="7.5" customHeight="1">
      <c r="A127" s="150"/>
      <c r="B127" s="150"/>
      <c r="C127" s="151"/>
    </row>
    <row r="128" spans="1:5" ht="15.75">
      <c r="A128" s="351" t="s">
        <v>248</v>
      </c>
      <c r="B128" s="351"/>
      <c r="C128" s="351"/>
      <c r="D128"/>
      <c r="E128"/>
    </row>
    <row r="129" spans="1:3" ht="12.75" customHeight="1" thickBot="1">
      <c r="A129" s="353" t="s">
        <v>249</v>
      </c>
      <c r="B129" s="353"/>
      <c r="C129" s="155" t="s">
        <v>69</v>
      </c>
    </row>
    <row r="130" spans="1:3" ht="13.5" customHeight="1" thickBot="1">
      <c r="A130" s="99" t="s">
        <v>17</v>
      </c>
      <c r="B130" s="156" t="s">
        <v>268</v>
      </c>
      <c r="C130" s="146">
        <f>IF('[1]2.1.sz.mell  '!C32&lt;&gt;"-",'[1]2.1.sz.mell  '!C32,0)</f>
        <v>0</v>
      </c>
    </row>
    <row r="131" spans="1:3" ht="13.5" customHeight="1" thickBot="1">
      <c r="A131" s="99" t="s">
        <v>19</v>
      </c>
      <c r="B131" s="156" t="s">
        <v>269</v>
      </c>
      <c r="C131" s="146">
        <f>IF('[1]2.2.sz.mell  '!C36&lt;&gt;"-",'[1]2.2.sz.mell  '!C36,0)</f>
        <v>0</v>
      </c>
    </row>
    <row r="132" spans="1:3" ht="13.5" customHeight="1" thickBot="1">
      <c r="A132" s="99" t="s">
        <v>21</v>
      </c>
      <c r="B132" s="156" t="s">
        <v>250</v>
      </c>
      <c r="C132" s="146">
        <f>C131+C130</f>
        <v>0</v>
      </c>
    </row>
    <row r="133" spans="1:3" ht="7.5" customHeight="1">
      <c r="A133" s="154"/>
      <c r="B133" s="157"/>
      <c r="C133" s="158"/>
    </row>
    <row r="134" spans="1:3" ht="15.75">
      <c r="A134" s="352" t="s">
        <v>251</v>
      </c>
      <c r="B134" s="352"/>
      <c r="C134" s="352"/>
    </row>
    <row r="135" spans="1:3" ht="12.75" customHeight="1" thickBot="1">
      <c r="A135" s="353" t="s">
        <v>252</v>
      </c>
      <c r="B135" s="353"/>
      <c r="C135" s="155" t="s">
        <v>69</v>
      </c>
    </row>
    <row r="136" spans="1:3" ht="12.75" customHeight="1" thickBot="1">
      <c r="A136" s="99" t="s">
        <v>17</v>
      </c>
      <c r="B136" s="156" t="s">
        <v>253</v>
      </c>
      <c r="C136" s="146">
        <f>+C137-C140</f>
        <v>-8703</v>
      </c>
    </row>
    <row r="137" spans="1:3" ht="12.75" customHeight="1" thickBot="1">
      <c r="A137" s="159" t="s">
        <v>185</v>
      </c>
      <c r="B137" s="160" t="s">
        <v>254</v>
      </c>
      <c r="C137" s="161">
        <f>+C52</f>
        <v>4500</v>
      </c>
    </row>
    <row r="138" spans="1:3" ht="12.75" customHeight="1" thickBot="1">
      <c r="A138" s="137" t="s">
        <v>255</v>
      </c>
      <c r="B138" s="162" t="s">
        <v>256</v>
      </c>
      <c r="C138" s="163">
        <f>+'[1]2.1.sz.mell  '!C27</f>
        <v>0</v>
      </c>
    </row>
    <row r="139" spans="1:3" ht="12.75" customHeight="1" thickBot="1">
      <c r="A139" s="137" t="s">
        <v>257</v>
      </c>
      <c r="B139" s="162" t="s">
        <v>258</v>
      </c>
      <c r="C139" s="163">
        <f>+'[1]2.2.sz.mell  '!C31</f>
        <v>0</v>
      </c>
    </row>
    <row r="140" spans="1:3" ht="12.75" customHeight="1" thickBot="1">
      <c r="A140" s="159" t="s">
        <v>187</v>
      </c>
      <c r="B140" s="160" t="s">
        <v>259</v>
      </c>
      <c r="C140" s="161">
        <f>+C102</f>
        <v>13203</v>
      </c>
    </row>
    <row r="141" spans="1:3" ht="12.75" customHeight="1" thickBot="1">
      <c r="A141" s="137" t="s">
        <v>260</v>
      </c>
      <c r="B141" s="162" t="s">
        <v>261</v>
      </c>
      <c r="C141" s="163">
        <f>+'[1]2.1.sz.mell  '!E27</f>
        <v>0</v>
      </c>
    </row>
    <row r="142" spans="1:3" ht="12.75" customHeight="1" thickBot="1">
      <c r="A142" s="137" t="s">
        <v>262</v>
      </c>
      <c r="B142" s="162" t="s">
        <v>263</v>
      </c>
      <c r="C142" s="163">
        <f>+'[1]2.2.sz.mell  '!E31</f>
        <v>0</v>
      </c>
    </row>
  </sheetData>
  <sheetProtection/>
  <mergeCells count="10">
    <mergeCell ref="A128:C128"/>
    <mergeCell ref="A134:C134"/>
    <mergeCell ref="A1:C1"/>
    <mergeCell ref="A135:B135"/>
    <mergeCell ref="A129:B129"/>
    <mergeCell ref="A2:B2"/>
    <mergeCell ref="A70:B70"/>
    <mergeCell ref="A124:C124"/>
    <mergeCell ref="A125:B125"/>
    <mergeCell ref="A69:C6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Füzesgyarmat Város Önkormányzat
2013. ÉVI KÖLTSÉGVETÉSÉNEK ÖSSZEVONT MÉRLEGE&amp;10
&amp;R&amp;"Times New Roman CE,Félkövér dőlt"&amp;11 1.1. melléklet a ........./2013. (.......) önkormányzati rendelethez</oddHeader>
  </headerFooter>
  <rowBreaks count="1" manualBreakCount="1">
    <brk id="6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O83"/>
  <sheetViews>
    <sheetView tabSelected="1" workbookViewId="0" topLeftCell="A1">
      <selection activeCell="I25" sqref="I25"/>
    </sheetView>
  </sheetViews>
  <sheetFormatPr defaultColWidth="9.00390625" defaultRowHeight="12.75"/>
  <cols>
    <col min="1" max="1" width="4.875" style="2" customWidth="1"/>
    <col min="2" max="2" width="28.875" style="1" customWidth="1"/>
    <col min="3" max="4" width="9.00390625" style="1" customWidth="1"/>
    <col min="5" max="5" width="9.50390625" style="1" customWidth="1"/>
    <col min="6" max="6" width="8.875" style="1" customWidth="1"/>
    <col min="7" max="7" width="8.625" style="1" customWidth="1"/>
    <col min="8" max="8" width="8.875" style="1" customWidth="1"/>
    <col min="9" max="9" width="8.125" style="1" customWidth="1"/>
    <col min="10" max="14" width="9.50390625" style="1" customWidth="1"/>
    <col min="15" max="15" width="12.625" style="2" customWidth="1"/>
    <col min="16" max="16384" width="9.375" style="1" customWidth="1"/>
  </cols>
  <sheetData>
    <row r="1" spans="1:15" ht="31.5" customHeight="1">
      <c r="A1" s="331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</row>
    <row r="2" ht="16.5" thickBot="1">
      <c r="O2" s="3" t="s">
        <v>1</v>
      </c>
    </row>
    <row r="3" spans="1:15" s="2" customFormat="1" ht="25.5" customHeight="1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6" t="s">
        <v>16</v>
      </c>
    </row>
    <row r="4" spans="1:15" s="8" customFormat="1" ht="15" customHeight="1" thickBot="1">
      <c r="A4" s="7" t="s">
        <v>17</v>
      </c>
      <c r="B4" s="328" t="s">
        <v>18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30"/>
    </row>
    <row r="5" spans="1:15" s="8" customFormat="1" ht="15" customHeight="1">
      <c r="A5" s="9" t="s">
        <v>19</v>
      </c>
      <c r="B5" s="10" t="s">
        <v>20</v>
      </c>
      <c r="C5" s="11"/>
      <c r="D5" s="11"/>
      <c r="E5" s="11">
        <v>120500</v>
      </c>
      <c r="F5" s="11"/>
      <c r="G5" s="11"/>
      <c r="H5" s="11"/>
      <c r="I5" s="11"/>
      <c r="J5" s="11"/>
      <c r="K5" s="11">
        <v>120500</v>
      </c>
      <c r="L5" s="11"/>
      <c r="M5" s="11"/>
      <c r="N5" s="11">
        <v>50000</v>
      </c>
      <c r="O5" s="12">
        <f aca="true" t="shared" si="0" ref="O5:O14">SUM(C5:N5)</f>
        <v>291000</v>
      </c>
    </row>
    <row r="6" spans="1:15" s="17" customFormat="1" ht="13.5" customHeight="1">
      <c r="A6" s="13" t="s">
        <v>21</v>
      </c>
      <c r="B6" s="14" t="s">
        <v>22</v>
      </c>
      <c r="C6" s="15">
        <v>24763</v>
      </c>
      <c r="D6" s="15">
        <v>4900</v>
      </c>
      <c r="E6" s="15">
        <v>4900</v>
      </c>
      <c r="F6" s="15">
        <v>4900</v>
      </c>
      <c r="G6" s="15">
        <v>4900</v>
      </c>
      <c r="H6" s="15">
        <v>4900</v>
      </c>
      <c r="I6" s="15">
        <v>4900</v>
      </c>
      <c r="J6" s="15">
        <v>4900</v>
      </c>
      <c r="K6" s="15">
        <v>4900</v>
      </c>
      <c r="L6" s="15">
        <v>4900</v>
      </c>
      <c r="M6" s="15">
        <v>4900</v>
      </c>
      <c r="N6" s="15">
        <v>4900</v>
      </c>
      <c r="O6" s="16">
        <f t="shared" si="0"/>
        <v>78663</v>
      </c>
    </row>
    <row r="7" spans="1:15" s="17" customFormat="1" ht="15.75">
      <c r="A7" s="13" t="s">
        <v>23</v>
      </c>
      <c r="B7" s="18" t="s">
        <v>24</v>
      </c>
      <c r="C7" s="19"/>
      <c r="D7" s="19"/>
      <c r="E7" s="19">
        <v>8041</v>
      </c>
      <c r="F7" s="19"/>
      <c r="G7" s="19"/>
      <c r="H7" s="19"/>
      <c r="I7" s="19"/>
      <c r="J7" s="19"/>
      <c r="K7" s="19">
        <v>8042</v>
      </c>
      <c r="L7" s="19"/>
      <c r="M7" s="19"/>
      <c r="N7" s="19"/>
      <c r="O7" s="20">
        <f t="shared" si="0"/>
        <v>16083</v>
      </c>
    </row>
    <row r="8" spans="1:15" s="17" customFormat="1" ht="13.5" customHeight="1">
      <c r="A8" s="13" t="s">
        <v>25</v>
      </c>
      <c r="B8" s="14" t="s">
        <v>26</v>
      </c>
      <c r="C8" s="15">
        <v>21250</v>
      </c>
      <c r="D8" s="15">
        <v>21250</v>
      </c>
      <c r="E8" s="15">
        <v>21250</v>
      </c>
      <c r="F8" s="15">
        <v>21250</v>
      </c>
      <c r="G8" s="15">
        <v>21250</v>
      </c>
      <c r="H8" s="15">
        <v>21250</v>
      </c>
      <c r="I8" s="15">
        <v>21250</v>
      </c>
      <c r="J8" s="15">
        <v>21250</v>
      </c>
      <c r="K8" s="15">
        <v>21250</v>
      </c>
      <c r="L8" s="15">
        <v>21250</v>
      </c>
      <c r="M8" s="15">
        <v>21250</v>
      </c>
      <c r="N8" s="15">
        <v>21234</v>
      </c>
      <c r="O8" s="16">
        <f t="shared" si="0"/>
        <v>254984</v>
      </c>
    </row>
    <row r="9" spans="1:15" s="17" customFormat="1" ht="13.5" customHeight="1">
      <c r="A9" s="13" t="s">
        <v>27</v>
      </c>
      <c r="B9" s="14" t="s">
        <v>28</v>
      </c>
      <c r="C9" s="15">
        <v>11550</v>
      </c>
      <c r="D9" s="15">
        <v>20573</v>
      </c>
      <c r="E9" s="15">
        <v>20550</v>
      </c>
      <c r="F9" s="15">
        <v>11550</v>
      </c>
      <c r="G9" s="15">
        <v>11550</v>
      </c>
      <c r="H9" s="15">
        <v>11550</v>
      </c>
      <c r="I9" s="15">
        <v>11550</v>
      </c>
      <c r="J9" s="15">
        <v>11550</v>
      </c>
      <c r="K9" s="15">
        <v>11550</v>
      </c>
      <c r="L9" s="15">
        <v>11550</v>
      </c>
      <c r="M9" s="15">
        <v>11550</v>
      </c>
      <c r="N9" s="15">
        <v>11550</v>
      </c>
      <c r="O9" s="16">
        <f t="shared" si="0"/>
        <v>156623</v>
      </c>
    </row>
    <row r="10" spans="1:15" s="17" customFormat="1" ht="13.5" customHeight="1">
      <c r="A10" s="13" t="s">
        <v>29</v>
      </c>
      <c r="B10" s="14" t="s">
        <v>30</v>
      </c>
      <c r="C10" s="15"/>
      <c r="D10" s="15"/>
      <c r="E10" s="15"/>
      <c r="F10" s="15">
        <v>14073</v>
      </c>
      <c r="G10" s="15"/>
      <c r="H10" s="15"/>
      <c r="I10" s="15"/>
      <c r="J10" s="15"/>
      <c r="K10" s="15"/>
      <c r="L10" s="15"/>
      <c r="M10" s="15"/>
      <c r="N10" s="15"/>
      <c r="O10" s="16">
        <f t="shared" si="0"/>
        <v>14073</v>
      </c>
    </row>
    <row r="11" spans="1:15" s="17" customFormat="1" ht="13.5" customHeight="1">
      <c r="A11" s="13" t="s">
        <v>31</v>
      </c>
      <c r="B11" s="14" t="s">
        <v>32</v>
      </c>
      <c r="C11" s="15"/>
      <c r="D11" s="15"/>
      <c r="E11" s="15"/>
      <c r="F11" s="15"/>
      <c r="G11" s="15">
        <v>4000</v>
      </c>
      <c r="H11" s="15"/>
      <c r="I11" s="15"/>
      <c r="J11" s="15"/>
      <c r="K11" s="15"/>
      <c r="L11" s="15"/>
      <c r="M11" s="15"/>
      <c r="N11" s="15"/>
      <c r="O11" s="16">
        <f t="shared" si="0"/>
        <v>4000</v>
      </c>
    </row>
    <row r="12" spans="1:15" s="17" customFormat="1" ht="15.75">
      <c r="A12" s="13" t="s">
        <v>33</v>
      </c>
      <c r="B12" s="21" t="s">
        <v>34</v>
      </c>
      <c r="C12" s="15">
        <v>23</v>
      </c>
      <c r="D12" s="15">
        <v>23</v>
      </c>
      <c r="E12" s="15">
        <v>23</v>
      </c>
      <c r="F12" s="15">
        <v>23</v>
      </c>
      <c r="G12" s="15">
        <v>23</v>
      </c>
      <c r="H12" s="15">
        <v>23</v>
      </c>
      <c r="I12" s="15">
        <v>23</v>
      </c>
      <c r="J12" s="15">
        <v>10025</v>
      </c>
      <c r="K12" s="15">
        <v>23</v>
      </c>
      <c r="L12" s="15">
        <v>23</v>
      </c>
      <c r="M12" s="15">
        <v>23</v>
      </c>
      <c r="N12" s="15">
        <v>23</v>
      </c>
      <c r="O12" s="16">
        <f t="shared" si="0"/>
        <v>10278</v>
      </c>
    </row>
    <row r="13" spans="1:15" s="17" customFormat="1" ht="13.5" customHeight="1" thickBot="1">
      <c r="A13" s="13" t="s">
        <v>35</v>
      </c>
      <c r="B13" s="14" t="s">
        <v>36</v>
      </c>
      <c r="C13" s="15">
        <v>4500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6">
        <f t="shared" si="0"/>
        <v>4500</v>
      </c>
    </row>
    <row r="14" spans="1:15" s="8" customFormat="1" ht="15.75" customHeight="1" thickBot="1">
      <c r="A14" s="7" t="s">
        <v>37</v>
      </c>
      <c r="B14" s="22" t="s">
        <v>38</v>
      </c>
      <c r="C14" s="23">
        <f aca="true" t="shared" si="1" ref="C14:N14">SUM(C5:C13)</f>
        <v>62086</v>
      </c>
      <c r="D14" s="23">
        <f t="shared" si="1"/>
        <v>46746</v>
      </c>
      <c r="E14" s="23">
        <f t="shared" si="1"/>
        <v>175264</v>
      </c>
      <c r="F14" s="23">
        <f t="shared" si="1"/>
        <v>51796</v>
      </c>
      <c r="G14" s="23">
        <f t="shared" si="1"/>
        <v>41723</v>
      </c>
      <c r="H14" s="23">
        <f t="shared" si="1"/>
        <v>37723</v>
      </c>
      <c r="I14" s="23">
        <f t="shared" si="1"/>
        <v>37723</v>
      </c>
      <c r="J14" s="23">
        <f t="shared" si="1"/>
        <v>47725</v>
      </c>
      <c r="K14" s="23">
        <f t="shared" si="1"/>
        <v>166265</v>
      </c>
      <c r="L14" s="23">
        <f t="shared" si="1"/>
        <v>37723</v>
      </c>
      <c r="M14" s="23">
        <f t="shared" si="1"/>
        <v>37723</v>
      </c>
      <c r="N14" s="23">
        <f t="shared" si="1"/>
        <v>87707</v>
      </c>
      <c r="O14" s="24">
        <f t="shared" si="0"/>
        <v>830204</v>
      </c>
    </row>
    <row r="15" spans="1:15" s="8" customFormat="1" ht="15" customHeight="1" thickBot="1">
      <c r="A15" s="7" t="s">
        <v>39</v>
      </c>
      <c r="B15" s="328" t="s">
        <v>40</v>
      </c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30"/>
    </row>
    <row r="16" spans="1:15" s="17" customFormat="1" ht="13.5" customHeight="1">
      <c r="A16" s="25" t="s">
        <v>41</v>
      </c>
      <c r="B16" s="26" t="s">
        <v>42</v>
      </c>
      <c r="C16" s="19">
        <v>16186</v>
      </c>
      <c r="D16" s="19">
        <v>16186</v>
      </c>
      <c r="E16" s="19">
        <v>16186</v>
      </c>
      <c r="F16" s="19">
        <v>16186</v>
      </c>
      <c r="G16" s="19">
        <v>16186</v>
      </c>
      <c r="H16" s="19">
        <v>23195</v>
      </c>
      <c r="I16" s="19">
        <v>16186</v>
      </c>
      <c r="J16" s="19">
        <v>16186</v>
      </c>
      <c r="K16" s="19">
        <v>16186</v>
      </c>
      <c r="L16" s="19">
        <v>16186</v>
      </c>
      <c r="M16" s="19">
        <v>16186</v>
      </c>
      <c r="N16" s="19">
        <v>16186</v>
      </c>
      <c r="O16" s="20">
        <f aca="true" t="shared" si="2" ref="O16:O27">SUM(C16:N16)</f>
        <v>201241</v>
      </c>
    </row>
    <row r="17" spans="1:15" s="17" customFormat="1" ht="27" customHeight="1">
      <c r="A17" s="13" t="s">
        <v>43</v>
      </c>
      <c r="B17" s="21" t="s">
        <v>44</v>
      </c>
      <c r="C17" s="15">
        <v>4313</v>
      </c>
      <c r="D17" s="15">
        <v>4313</v>
      </c>
      <c r="E17" s="15">
        <v>4313</v>
      </c>
      <c r="F17" s="15">
        <v>4313</v>
      </c>
      <c r="G17" s="15">
        <v>4313</v>
      </c>
      <c r="H17" s="15">
        <v>6143</v>
      </c>
      <c r="I17" s="15">
        <v>4313</v>
      </c>
      <c r="J17" s="15">
        <v>4313</v>
      </c>
      <c r="K17" s="15">
        <v>4313</v>
      </c>
      <c r="L17" s="15">
        <v>4313</v>
      </c>
      <c r="M17" s="15">
        <v>4313</v>
      </c>
      <c r="N17" s="15">
        <v>4313</v>
      </c>
      <c r="O17" s="16">
        <f t="shared" si="2"/>
        <v>53586</v>
      </c>
    </row>
    <row r="18" spans="1:15" s="17" customFormat="1" ht="13.5" customHeight="1">
      <c r="A18" s="13" t="s">
        <v>45</v>
      </c>
      <c r="B18" s="14" t="s">
        <v>46</v>
      </c>
      <c r="C18" s="15">
        <v>12614</v>
      </c>
      <c r="D18" s="15">
        <v>12614</v>
      </c>
      <c r="E18" s="15">
        <v>12614</v>
      </c>
      <c r="F18" s="15">
        <v>12614</v>
      </c>
      <c r="G18" s="15">
        <v>12614</v>
      </c>
      <c r="H18" s="15">
        <v>12614</v>
      </c>
      <c r="I18" s="15">
        <v>12620</v>
      </c>
      <c r="J18" s="15">
        <v>12614</v>
      </c>
      <c r="K18" s="15">
        <v>12614</v>
      </c>
      <c r="L18" s="15">
        <v>12614</v>
      </c>
      <c r="M18" s="15">
        <v>12614</v>
      </c>
      <c r="N18" s="15">
        <v>12614</v>
      </c>
      <c r="O18" s="16">
        <f t="shared" si="2"/>
        <v>151374</v>
      </c>
    </row>
    <row r="19" spans="1:15" s="17" customFormat="1" ht="13.5" customHeight="1">
      <c r="A19" s="13" t="s">
        <v>47</v>
      </c>
      <c r="B19" s="14" t="s">
        <v>48</v>
      </c>
      <c r="C19" s="15">
        <v>7266</v>
      </c>
      <c r="D19" s="15">
        <v>7266</v>
      </c>
      <c r="E19" s="15">
        <v>7266</v>
      </c>
      <c r="F19" s="15">
        <v>7266</v>
      </c>
      <c r="G19" s="15">
        <v>7266</v>
      </c>
      <c r="H19" s="15">
        <v>7266</v>
      </c>
      <c r="I19" s="15">
        <v>7266</v>
      </c>
      <c r="J19" s="15">
        <v>7266</v>
      </c>
      <c r="K19" s="15">
        <v>7266</v>
      </c>
      <c r="L19" s="15">
        <v>7274</v>
      </c>
      <c r="M19" s="15">
        <v>7266</v>
      </c>
      <c r="N19" s="15">
        <v>7266</v>
      </c>
      <c r="O19" s="16">
        <f t="shared" si="2"/>
        <v>87200</v>
      </c>
    </row>
    <row r="20" spans="1:15" s="17" customFormat="1" ht="13.5" customHeight="1">
      <c r="A20" s="13" t="s">
        <v>49</v>
      </c>
      <c r="B20" s="14" t="s">
        <v>50</v>
      </c>
      <c r="C20" s="15">
        <v>13680</v>
      </c>
      <c r="D20" s="15">
        <v>13680</v>
      </c>
      <c r="E20" s="15">
        <v>13680</v>
      </c>
      <c r="F20" s="15">
        <v>13680</v>
      </c>
      <c r="G20" s="15">
        <v>13680</v>
      </c>
      <c r="H20" s="15">
        <v>13680</v>
      </c>
      <c r="I20" s="15">
        <v>13680</v>
      </c>
      <c r="J20" s="15">
        <v>13680</v>
      </c>
      <c r="K20" s="15">
        <v>13680</v>
      </c>
      <c r="L20" s="15">
        <v>13680</v>
      </c>
      <c r="M20" s="15">
        <v>13680</v>
      </c>
      <c r="N20" s="15">
        <v>13688</v>
      </c>
      <c r="O20" s="16">
        <f t="shared" si="2"/>
        <v>164168</v>
      </c>
    </row>
    <row r="21" spans="1:15" s="17" customFormat="1" ht="13.5" customHeight="1">
      <c r="A21" s="13" t="s">
        <v>51</v>
      </c>
      <c r="B21" s="14" t="s">
        <v>52</v>
      </c>
      <c r="C21" s="15">
        <v>875</v>
      </c>
      <c r="D21" s="15">
        <v>17276</v>
      </c>
      <c r="E21" s="15"/>
      <c r="F21" s="15">
        <v>15011</v>
      </c>
      <c r="G21" s="15"/>
      <c r="H21" s="15"/>
      <c r="I21" s="15">
        <v>764</v>
      </c>
      <c r="J21" s="15"/>
      <c r="K21" s="15"/>
      <c r="L21" s="15"/>
      <c r="M21" s="15"/>
      <c r="N21" s="15"/>
      <c r="O21" s="16">
        <f t="shared" si="2"/>
        <v>33926</v>
      </c>
    </row>
    <row r="22" spans="1:15" s="17" customFormat="1" ht="15.75">
      <c r="A22" s="13" t="s">
        <v>53</v>
      </c>
      <c r="B22" s="21" t="s">
        <v>54</v>
      </c>
      <c r="C22" s="15">
        <v>4394</v>
      </c>
      <c r="D22" s="15"/>
      <c r="E22" s="15"/>
      <c r="F22" s="15">
        <v>11000</v>
      </c>
      <c r="G22" s="15">
        <v>11000</v>
      </c>
      <c r="H22" s="15">
        <v>13606</v>
      </c>
      <c r="I22" s="15">
        <v>206</v>
      </c>
      <c r="J22" s="15"/>
      <c r="K22" s="15"/>
      <c r="L22" s="15">
        <v>10000</v>
      </c>
      <c r="M22" s="15"/>
      <c r="N22" s="15"/>
      <c r="O22" s="16">
        <f t="shared" si="2"/>
        <v>50206</v>
      </c>
    </row>
    <row r="23" spans="1:15" s="17" customFormat="1" ht="13.5" customHeight="1">
      <c r="A23" s="13" t="s">
        <v>55</v>
      </c>
      <c r="B23" s="14" t="s">
        <v>56</v>
      </c>
      <c r="C23" s="15">
        <v>800</v>
      </c>
      <c r="D23" s="15">
        <v>500</v>
      </c>
      <c r="E23" s="15"/>
      <c r="F23" s="15">
        <v>500</v>
      </c>
      <c r="G23" s="15">
        <v>600</v>
      </c>
      <c r="H23" s="15">
        <v>500</v>
      </c>
      <c r="I23" s="15">
        <v>700</v>
      </c>
      <c r="J23" s="15">
        <v>500</v>
      </c>
      <c r="K23" s="15"/>
      <c r="L23" s="15">
        <v>500</v>
      </c>
      <c r="M23" s="15"/>
      <c r="N23" s="15">
        <v>500</v>
      </c>
      <c r="O23" s="16">
        <f t="shared" si="2"/>
        <v>5100</v>
      </c>
    </row>
    <row r="24" spans="1:15" s="17" customFormat="1" ht="13.5" customHeight="1">
      <c r="A24" s="13" t="s">
        <v>57</v>
      </c>
      <c r="B24" s="14" t="s">
        <v>58</v>
      </c>
      <c r="C24" s="15">
        <v>5016</v>
      </c>
      <c r="D24" s="15">
        <v>5016</v>
      </c>
      <c r="E24" s="15">
        <v>5016</v>
      </c>
      <c r="F24" s="15">
        <v>5016</v>
      </c>
      <c r="G24" s="15">
        <v>5016</v>
      </c>
      <c r="H24" s="15">
        <v>5016</v>
      </c>
      <c r="I24" s="15">
        <v>5016</v>
      </c>
      <c r="J24" s="15">
        <v>5016</v>
      </c>
      <c r="K24" s="15">
        <v>5016</v>
      </c>
      <c r="L24" s="15">
        <v>5016</v>
      </c>
      <c r="M24" s="15">
        <v>5016</v>
      </c>
      <c r="N24" s="15">
        <v>5024</v>
      </c>
      <c r="O24" s="16">
        <f t="shared" si="2"/>
        <v>60200</v>
      </c>
    </row>
    <row r="25" spans="1:15" s="17" customFormat="1" ht="13.5" customHeight="1">
      <c r="A25" s="13" t="s">
        <v>59</v>
      </c>
      <c r="B25" s="14" t="s">
        <v>60</v>
      </c>
      <c r="C25" s="15"/>
      <c r="D25" s="15">
        <v>2000</v>
      </c>
      <c r="E25" s="15"/>
      <c r="F25" s="15">
        <v>2000</v>
      </c>
      <c r="G25" s="15"/>
      <c r="H25" s="15">
        <v>2000</v>
      </c>
      <c r="I25" s="15"/>
      <c r="J25" s="15">
        <v>2000</v>
      </c>
      <c r="K25" s="15"/>
      <c r="L25" s="15">
        <v>2000</v>
      </c>
      <c r="M25" s="15"/>
      <c r="N25" s="15"/>
      <c r="O25" s="16">
        <f t="shared" si="2"/>
        <v>10000</v>
      </c>
    </row>
    <row r="26" spans="1:15" s="17" customFormat="1" ht="13.5" customHeight="1" thickBot="1">
      <c r="A26" s="13" t="s">
        <v>61</v>
      </c>
      <c r="B26" s="14" t="s">
        <v>62</v>
      </c>
      <c r="C26" s="15">
        <v>1103</v>
      </c>
      <c r="D26" s="15">
        <v>1100</v>
      </c>
      <c r="E26" s="15">
        <v>1100</v>
      </c>
      <c r="F26" s="15">
        <v>1100</v>
      </c>
      <c r="G26" s="15">
        <v>1100</v>
      </c>
      <c r="H26" s="15">
        <v>1100</v>
      </c>
      <c r="I26" s="15">
        <v>1100</v>
      </c>
      <c r="J26" s="15">
        <v>1100</v>
      </c>
      <c r="K26" s="15">
        <v>1100</v>
      </c>
      <c r="L26" s="15">
        <v>1100</v>
      </c>
      <c r="M26" s="15">
        <v>1100</v>
      </c>
      <c r="N26" s="15">
        <v>1100</v>
      </c>
      <c r="O26" s="16">
        <f t="shared" si="2"/>
        <v>13203</v>
      </c>
    </row>
    <row r="27" spans="1:15" s="8" customFormat="1" ht="15.75" customHeight="1" thickBot="1">
      <c r="A27" s="27" t="s">
        <v>63</v>
      </c>
      <c r="B27" s="22" t="s">
        <v>64</v>
      </c>
      <c r="C27" s="23">
        <f aca="true" t="shared" si="3" ref="C27:N27">SUM(C16:C26)</f>
        <v>66247</v>
      </c>
      <c r="D27" s="23">
        <f t="shared" si="3"/>
        <v>79951</v>
      </c>
      <c r="E27" s="23">
        <f t="shared" si="3"/>
        <v>60175</v>
      </c>
      <c r="F27" s="23">
        <f t="shared" si="3"/>
        <v>88686</v>
      </c>
      <c r="G27" s="23">
        <f t="shared" si="3"/>
        <v>71775</v>
      </c>
      <c r="H27" s="23">
        <f t="shared" si="3"/>
        <v>85120</v>
      </c>
      <c r="I27" s="23">
        <f t="shared" si="3"/>
        <v>61851</v>
      </c>
      <c r="J27" s="23">
        <f t="shared" si="3"/>
        <v>62675</v>
      </c>
      <c r="K27" s="23">
        <f t="shared" si="3"/>
        <v>60175</v>
      </c>
      <c r="L27" s="23">
        <f t="shared" si="3"/>
        <v>72683</v>
      </c>
      <c r="M27" s="23">
        <f t="shared" si="3"/>
        <v>60175</v>
      </c>
      <c r="N27" s="23">
        <f t="shared" si="3"/>
        <v>60691</v>
      </c>
      <c r="O27" s="24">
        <f t="shared" si="2"/>
        <v>830204</v>
      </c>
    </row>
    <row r="28" spans="1:15" ht="16.5" thickBot="1">
      <c r="A28" s="27" t="s">
        <v>65</v>
      </c>
      <c r="B28" s="28" t="s">
        <v>66</v>
      </c>
      <c r="C28" s="29">
        <f aca="true" t="shared" si="4" ref="C28:O28">C14-C27</f>
        <v>-4161</v>
      </c>
      <c r="D28" s="29">
        <f t="shared" si="4"/>
        <v>-33205</v>
      </c>
      <c r="E28" s="29">
        <f t="shared" si="4"/>
        <v>115089</v>
      </c>
      <c r="F28" s="29">
        <f t="shared" si="4"/>
        <v>-36890</v>
      </c>
      <c r="G28" s="29">
        <f t="shared" si="4"/>
        <v>-30052</v>
      </c>
      <c r="H28" s="29">
        <f t="shared" si="4"/>
        <v>-47397</v>
      </c>
      <c r="I28" s="29">
        <f t="shared" si="4"/>
        <v>-24128</v>
      </c>
      <c r="J28" s="29">
        <f t="shared" si="4"/>
        <v>-14950</v>
      </c>
      <c r="K28" s="29">
        <f t="shared" si="4"/>
        <v>106090</v>
      </c>
      <c r="L28" s="29">
        <f t="shared" si="4"/>
        <v>-34960</v>
      </c>
      <c r="M28" s="29">
        <f t="shared" si="4"/>
        <v>-22452</v>
      </c>
      <c r="N28" s="29">
        <f t="shared" si="4"/>
        <v>27016</v>
      </c>
      <c r="O28" s="30">
        <f t="shared" si="4"/>
        <v>0</v>
      </c>
    </row>
    <row r="29" ht="15.75">
      <c r="A29" s="31"/>
    </row>
    <row r="30" spans="2:15" ht="15.75">
      <c r="B30" s="32"/>
      <c r="C30" s="33"/>
      <c r="D30" s="33"/>
      <c r="O30" s="1"/>
    </row>
    <row r="31" ht="15.75">
      <c r="O31" s="1"/>
    </row>
    <row r="32" ht="15.75">
      <c r="O32" s="1"/>
    </row>
    <row r="33" ht="15.75">
      <c r="O33" s="1"/>
    </row>
    <row r="34" ht="15.75">
      <c r="O34" s="1"/>
    </row>
    <row r="35" ht="15.75">
      <c r="O35" s="1"/>
    </row>
    <row r="36" ht="15.75">
      <c r="O36" s="1"/>
    </row>
    <row r="37" ht="15.75">
      <c r="O37" s="1"/>
    </row>
    <row r="38" ht="15.75">
      <c r="O38" s="1"/>
    </row>
    <row r="39" ht="15.75">
      <c r="O39" s="1"/>
    </row>
    <row r="40" ht="15.75">
      <c r="O40" s="1"/>
    </row>
    <row r="41" ht="15.75">
      <c r="O41" s="1"/>
    </row>
    <row r="42" ht="15.75">
      <c r="O42" s="1"/>
    </row>
    <row r="43" ht="15.75">
      <c r="O43" s="1"/>
    </row>
    <row r="44" ht="15.75">
      <c r="O44" s="1"/>
    </row>
    <row r="45" ht="15.75">
      <c r="O45" s="1"/>
    </row>
    <row r="46" ht="15.75">
      <c r="O46" s="1"/>
    </row>
    <row r="47" ht="15.75">
      <c r="O47" s="1"/>
    </row>
    <row r="48" ht="15.75">
      <c r="O48" s="1"/>
    </row>
    <row r="49" ht="15.75">
      <c r="O49" s="1"/>
    </row>
    <row r="50" ht="15.75">
      <c r="O50" s="1"/>
    </row>
    <row r="51" ht="15.75">
      <c r="O51" s="1"/>
    </row>
    <row r="52" ht="15.75">
      <c r="O52" s="1"/>
    </row>
    <row r="53" ht="15.75">
      <c r="O53" s="1"/>
    </row>
    <row r="54" ht="15.75">
      <c r="O54" s="1"/>
    </row>
    <row r="55" ht="15.75">
      <c r="O55" s="1"/>
    </row>
    <row r="56" ht="15.75">
      <c r="O56" s="1"/>
    </row>
    <row r="57" ht="15.75">
      <c r="O57" s="1"/>
    </row>
    <row r="58" ht="15.75">
      <c r="O58" s="1"/>
    </row>
    <row r="59" ht="15.75">
      <c r="O59" s="1"/>
    </row>
    <row r="60" ht="15.75">
      <c r="O60" s="1"/>
    </row>
    <row r="61" ht="15.75">
      <c r="O61" s="1"/>
    </row>
    <row r="62" ht="15.75">
      <c r="O62" s="1"/>
    </row>
    <row r="63" ht="15.75">
      <c r="O63" s="1"/>
    </row>
    <row r="64" ht="15.75">
      <c r="O64" s="1"/>
    </row>
    <row r="65" ht="15.75">
      <c r="O65" s="1"/>
    </row>
    <row r="66" ht="15.75">
      <c r="O66" s="1"/>
    </row>
    <row r="67" ht="15.75">
      <c r="O67" s="1"/>
    </row>
    <row r="68" ht="15.75">
      <c r="O68" s="1"/>
    </row>
    <row r="69" ht="15.75">
      <c r="O69" s="1"/>
    </row>
    <row r="70" ht="15.75">
      <c r="O70" s="1"/>
    </row>
    <row r="71" ht="15.75">
      <c r="O71" s="1"/>
    </row>
    <row r="72" ht="15.75">
      <c r="O72" s="1"/>
    </row>
    <row r="73" ht="15.75">
      <c r="O73" s="1"/>
    </row>
    <row r="74" ht="15.75">
      <c r="O74" s="1"/>
    </row>
    <row r="75" ht="15.75">
      <c r="O75" s="1"/>
    </row>
    <row r="76" ht="15.75">
      <c r="O76" s="1"/>
    </row>
    <row r="77" ht="15.75">
      <c r="O77" s="1"/>
    </row>
    <row r="78" ht="15.75">
      <c r="O78" s="1"/>
    </row>
    <row r="79" ht="15.75">
      <c r="O79" s="1"/>
    </row>
    <row r="80" ht="15.75">
      <c r="O80" s="1"/>
    </row>
    <row r="81" ht="15.75">
      <c r="O81" s="1"/>
    </row>
    <row r="82" ht="15.75">
      <c r="O82" s="1"/>
    </row>
    <row r="83" ht="15.75">
      <c r="O83" s="1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5.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7"/>
  <sheetViews>
    <sheetView zoomScale="120" zoomScaleNormal="120" zoomScaleSheetLayoutView="130" workbookViewId="0" topLeftCell="A1">
      <selection activeCell="C75" sqref="C75"/>
    </sheetView>
  </sheetViews>
  <sheetFormatPr defaultColWidth="9.00390625" defaultRowHeight="12.75"/>
  <cols>
    <col min="1" max="1" width="9.00390625" style="164" customWidth="1"/>
    <col min="2" max="2" width="91.625" style="164" customWidth="1"/>
    <col min="3" max="3" width="21.625" style="165" customWidth="1"/>
    <col min="4" max="4" width="9.00390625" style="34" customWidth="1"/>
    <col min="5" max="16384" width="9.375" style="34" customWidth="1"/>
  </cols>
  <sheetData>
    <row r="1" spans="1:3" ht="15.75" customHeight="1">
      <c r="A1" s="348" t="s">
        <v>67</v>
      </c>
      <c r="B1" s="348"/>
      <c r="C1" s="348"/>
    </row>
    <row r="2" spans="1:3" ht="15.75" customHeight="1" thickBot="1">
      <c r="A2" s="347" t="s">
        <v>68</v>
      </c>
      <c r="B2" s="347"/>
      <c r="C2" s="35" t="s">
        <v>69</v>
      </c>
    </row>
    <row r="3" spans="1:3" ht="37.5" customHeight="1" thickBot="1">
      <c r="A3" s="36" t="s">
        <v>70</v>
      </c>
      <c r="B3" s="37" t="s">
        <v>71</v>
      </c>
      <c r="C3" s="38" t="s">
        <v>72</v>
      </c>
    </row>
    <row r="4" spans="1:3" s="42" customFormat="1" ht="12" customHeight="1" thickBot="1">
      <c r="A4" s="39">
        <v>1</v>
      </c>
      <c r="B4" s="40">
        <v>2</v>
      </c>
      <c r="C4" s="41">
        <v>3</v>
      </c>
    </row>
    <row r="5" spans="1:3" s="46" customFormat="1" ht="12" customHeight="1" thickBot="1">
      <c r="A5" s="43" t="s">
        <v>17</v>
      </c>
      <c r="B5" s="44" t="s">
        <v>73</v>
      </c>
      <c r="C5" s="45">
        <f>+C6+C11+C20</f>
        <v>381710</v>
      </c>
    </row>
    <row r="6" spans="1:3" s="46" customFormat="1" ht="12" customHeight="1" thickBot="1">
      <c r="A6" s="47" t="s">
        <v>19</v>
      </c>
      <c r="B6" s="48" t="s">
        <v>74</v>
      </c>
      <c r="C6" s="49">
        <f>+C7+C8+C9+C10</f>
        <v>291000</v>
      </c>
    </row>
    <row r="7" spans="1:3" s="46" customFormat="1" ht="12" customHeight="1">
      <c r="A7" s="50" t="s">
        <v>75</v>
      </c>
      <c r="B7" s="51" t="s">
        <v>76</v>
      </c>
      <c r="C7" s="52">
        <v>289500</v>
      </c>
    </row>
    <row r="8" spans="1:3" s="46" customFormat="1" ht="12" customHeight="1">
      <c r="A8" s="50" t="s">
        <v>77</v>
      </c>
      <c r="B8" s="53" t="s">
        <v>78</v>
      </c>
      <c r="C8" s="52"/>
    </row>
    <row r="9" spans="1:3" s="46" customFormat="1" ht="12" customHeight="1">
      <c r="A9" s="50" t="s">
        <v>79</v>
      </c>
      <c r="B9" s="53" t="s">
        <v>80</v>
      </c>
      <c r="C9" s="52">
        <v>1500</v>
      </c>
    </row>
    <row r="10" spans="1:3" s="46" customFormat="1" ht="12" customHeight="1" thickBot="1">
      <c r="A10" s="50" t="s">
        <v>81</v>
      </c>
      <c r="B10" s="54" t="s">
        <v>82</v>
      </c>
      <c r="C10" s="52"/>
    </row>
    <row r="11" spans="1:3" s="46" customFormat="1" ht="12" customHeight="1" thickBot="1">
      <c r="A11" s="47" t="s">
        <v>21</v>
      </c>
      <c r="B11" s="44" t="s">
        <v>83</v>
      </c>
      <c r="C11" s="55">
        <f>+C12+C13+C14+C15+C16+C17+C18+C19</f>
        <v>74627</v>
      </c>
    </row>
    <row r="12" spans="1:3" s="46" customFormat="1" ht="12" customHeight="1">
      <c r="A12" s="56" t="s">
        <v>84</v>
      </c>
      <c r="B12" s="57" t="s">
        <v>85</v>
      </c>
      <c r="C12" s="58">
        <v>4200</v>
      </c>
    </row>
    <row r="13" spans="1:3" s="46" customFormat="1" ht="12" customHeight="1">
      <c r="A13" s="50" t="s">
        <v>86</v>
      </c>
      <c r="B13" s="59" t="s">
        <v>87</v>
      </c>
      <c r="C13" s="60">
        <v>2175</v>
      </c>
    </row>
    <row r="14" spans="1:3" s="46" customFormat="1" ht="12" customHeight="1">
      <c r="A14" s="50" t="s">
        <v>88</v>
      </c>
      <c r="B14" s="59" t="s">
        <v>89</v>
      </c>
      <c r="C14" s="60">
        <v>20920</v>
      </c>
    </row>
    <row r="15" spans="1:3" s="46" customFormat="1" ht="12" customHeight="1">
      <c r="A15" s="50" t="s">
        <v>90</v>
      </c>
      <c r="B15" s="59" t="s">
        <v>91</v>
      </c>
      <c r="C15" s="60">
        <v>11458</v>
      </c>
    </row>
    <row r="16" spans="1:3" s="46" customFormat="1" ht="12" customHeight="1">
      <c r="A16" s="61" t="s">
        <v>92</v>
      </c>
      <c r="B16" s="62" t="s">
        <v>93</v>
      </c>
      <c r="C16" s="63"/>
    </row>
    <row r="17" spans="1:3" s="46" customFormat="1" ht="12" customHeight="1">
      <c r="A17" s="50" t="s">
        <v>94</v>
      </c>
      <c r="B17" s="59" t="s">
        <v>95</v>
      </c>
      <c r="C17" s="60">
        <v>33552</v>
      </c>
    </row>
    <row r="18" spans="1:3" s="46" customFormat="1" ht="12" customHeight="1">
      <c r="A18" s="50" t="s">
        <v>96</v>
      </c>
      <c r="B18" s="59" t="s">
        <v>97</v>
      </c>
      <c r="C18" s="60"/>
    </row>
    <row r="19" spans="1:3" s="46" customFormat="1" ht="12" customHeight="1" thickBot="1">
      <c r="A19" s="64" t="s">
        <v>98</v>
      </c>
      <c r="B19" s="65" t="s">
        <v>99</v>
      </c>
      <c r="C19" s="66">
        <v>2322</v>
      </c>
    </row>
    <row r="20" spans="1:3" s="46" customFormat="1" ht="12" customHeight="1" thickBot="1">
      <c r="A20" s="47" t="s">
        <v>100</v>
      </c>
      <c r="B20" s="44" t="s">
        <v>101</v>
      </c>
      <c r="C20" s="67">
        <v>16083</v>
      </c>
    </row>
    <row r="21" spans="1:3" s="46" customFormat="1" ht="12" customHeight="1" thickBot="1">
      <c r="A21" s="47" t="s">
        <v>25</v>
      </c>
      <c r="B21" s="44" t="s">
        <v>264</v>
      </c>
      <c r="C21" s="55">
        <f>+C22+C23+C24+C25+C26+C27+C28+C29</f>
        <v>254984</v>
      </c>
    </row>
    <row r="22" spans="1:3" s="46" customFormat="1" ht="12" customHeight="1">
      <c r="A22" s="68" t="s">
        <v>102</v>
      </c>
      <c r="B22" s="69" t="s">
        <v>103</v>
      </c>
      <c r="C22" s="70">
        <v>240768</v>
      </c>
    </row>
    <row r="23" spans="1:3" s="46" customFormat="1" ht="12" customHeight="1">
      <c r="A23" s="50" t="s">
        <v>104</v>
      </c>
      <c r="B23" s="59" t="s">
        <v>105</v>
      </c>
      <c r="C23" s="60"/>
    </row>
    <row r="24" spans="1:3" s="46" customFormat="1" ht="12" customHeight="1">
      <c r="A24" s="50" t="s">
        <v>106</v>
      </c>
      <c r="B24" s="59" t="s">
        <v>107</v>
      </c>
      <c r="C24" s="60">
        <v>4500</v>
      </c>
    </row>
    <row r="25" spans="1:3" s="46" customFormat="1" ht="12" customHeight="1">
      <c r="A25" s="71" t="s">
        <v>108</v>
      </c>
      <c r="B25" s="59" t="s">
        <v>109</v>
      </c>
      <c r="C25" s="72"/>
    </row>
    <row r="26" spans="1:3" s="46" customFormat="1" ht="12" customHeight="1">
      <c r="A26" s="71" t="s">
        <v>110</v>
      </c>
      <c r="B26" s="59" t="s">
        <v>111</v>
      </c>
      <c r="C26" s="72"/>
    </row>
    <row r="27" spans="1:3" s="46" customFormat="1" ht="12" customHeight="1">
      <c r="A27" s="50" t="s">
        <v>112</v>
      </c>
      <c r="B27" s="59" t="s">
        <v>113</v>
      </c>
      <c r="C27" s="60"/>
    </row>
    <row r="28" spans="1:3" s="46" customFormat="1" ht="12" customHeight="1">
      <c r="A28" s="50" t="s">
        <v>114</v>
      </c>
      <c r="B28" s="59" t="s">
        <v>115</v>
      </c>
      <c r="C28" s="73"/>
    </row>
    <row r="29" spans="1:3" s="46" customFormat="1" ht="12" customHeight="1" thickBot="1">
      <c r="A29" s="50" t="s">
        <v>116</v>
      </c>
      <c r="B29" s="74" t="s">
        <v>117</v>
      </c>
      <c r="C29" s="73">
        <v>9716</v>
      </c>
    </row>
    <row r="30" spans="1:3" s="46" customFormat="1" ht="12" customHeight="1" thickBot="1">
      <c r="A30" s="75" t="s">
        <v>27</v>
      </c>
      <c r="B30" s="44" t="s">
        <v>265</v>
      </c>
      <c r="C30" s="49">
        <f>+C31+C37</f>
        <v>156623</v>
      </c>
    </row>
    <row r="31" spans="1:3" s="46" customFormat="1" ht="12" customHeight="1">
      <c r="A31" s="76" t="s">
        <v>118</v>
      </c>
      <c r="B31" s="77" t="s">
        <v>119</v>
      </c>
      <c r="C31" s="78">
        <f>+C32+C33+C34+C35+C36</f>
        <v>50493</v>
      </c>
    </row>
    <row r="32" spans="1:3" s="46" customFormat="1" ht="12" customHeight="1">
      <c r="A32" s="79" t="s">
        <v>120</v>
      </c>
      <c r="B32" s="80" t="s">
        <v>121</v>
      </c>
      <c r="C32" s="81">
        <v>14448</v>
      </c>
    </row>
    <row r="33" spans="1:3" s="46" customFormat="1" ht="12" customHeight="1">
      <c r="A33" s="79" t="s">
        <v>122</v>
      </c>
      <c r="B33" s="80" t="s">
        <v>123</v>
      </c>
      <c r="C33" s="81"/>
    </row>
    <row r="34" spans="1:3" s="46" customFormat="1" ht="12" customHeight="1">
      <c r="A34" s="79" t="s">
        <v>124</v>
      </c>
      <c r="B34" s="80" t="s">
        <v>125</v>
      </c>
      <c r="C34" s="81"/>
    </row>
    <row r="35" spans="1:3" s="46" customFormat="1" ht="12" customHeight="1">
      <c r="A35" s="79" t="s">
        <v>126</v>
      </c>
      <c r="B35" s="80" t="s">
        <v>127</v>
      </c>
      <c r="C35" s="81"/>
    </row>
    <row r="36" spans="1:3" s="46" customFormat="1" ht="12" customHeight="1">
      <c r="A36" s="79" t="s">
        <v>128</v>
      </c>
      <c r="B36" s="80" t="s">
        <v>129</v>
      </c>
      <c r="C36" s="81">
        <v>36045</v>
      </c>
    </row>
    <row r="37" spans="1:3" s="46" customFormat="1" ht="12" customHeight="1">
      <c r="A37" s="79" t="s">
        <v>130</v>
      </c>
      <c r="B37" s="82" t="s">
        <v>131</v>
      </c>
      <c r="C37" s="83">
        <f>+C38+C39+C40+C41+C42</f>
        <v>106130</v>
      </c>
    </row>
    <row r="38" spans="1:3" s="46" customFormat="1" ht="12" customHeight="1">
      <c r="A38" s="79" t="s">
        <v>132</v>
      </c>
      <c r="B38" s="80" t="s">
        <v>121</v>
      </c>
      <c r="C38" s="81"/>
    </row>
    <row r="39" spans="1:3" s="46" customFormat="1" ht="12" customHeight="1">
      <c r="A39" s="79" t="s">
        <v>133</v>
      </c>
      <c r="B39" s="80" t="s">
        <v>123</v>
      </c>
      <c r="C39" s="81">
        <v>71330</v>
      </c>
    </row>
    <row r="40" spans="1:3" s="46" customFormat="1" ht="12" customHeight="1">
      <c r="A40" s="79" t="s">
        <v>134</v>
      </c>
      <c r="B40" s="80" t="s">
        <v>125</v>
      </c>
      <c r="C40" s="81"/>
    </row>
    <row r="41" spans="1:3" s="46" customFormat="1" ht="12" customHeight="1">
      <c r="A41" s="79" t="s">
        <v>135</v>
      </c>
      <c r="B41" s="84" t="s">
        <v>127</v>
      </c>
      <c r="C41" s="81">
        <v>34800</v>
      </c>
    </row>
    <row r="42" spans="1:3" s="46" customFormat="1" ht="12" customHeight="1" thickBot="1">
      <c r="A42" s="85" t="s">
        <v>136</v>
      </c>
      <c r="B42" s="86" t="s">
        <v>137</v>
      </c>
      <c r="C42" s="87"/>
    </row>
    <row r="43" spans="1:3" s="46" customFormat="1" ht="12" customHeight="1" thickBot="1">
      <c r="A43" s="47" t="s">
        <v>138</v>
      </c>
      <c r="B43" s="88" t="s">
        <v>139</v>
      </c>
      <c r="C43" s="49">
        <f>+C44+C45</f>
        <v>14073</v>
      </c>
    </row>
    <row r="44" spans="1:3" s="46" customFormat="1" ht="12" customHeight="1">
      <c r="A44" s="68" t="s">
        <v>140</v>
      </c>
      <c r="B44" s="53" t="s">
        <v>141</v>
      </c>
      <c r="C44" s="89"/>
    </row>
    <row r="45" spans="1:3" s="46" customFormat="1" ht="12" customHeight="1" thickBot="1">
      <c r="A45" s="61" t="s">
        <v>142</v>
      </c>
      <c r="B45" s="90" t="s">
        <v>143</v>
      </c>
      <c r="C45" s="91">
        <v>14073</v>
      </c>
    </row>
    <row r="46" spans="1:3" s="46" customFormat="1" ht="12" customHeight="1" thickBot="1">
      <c r="A46" s="47" t="s">
        <v>31</v>
      </c>
      <c r="B46" s="88" t="s">
        <v>144</v>
      </c>
      <c r="C46" s="49">
        <f>+C47+C48+C49</f>
        <v>4000</v>
      </c>
    </row>
    <row r="47" spans="1:3" s="46" customFormat="1" ht="12" customHeight="1">
      <c r="A47" s="68" t="s">
        <v>145</v>
      </c>
      <c r="B47" s="53" t="s">
        <v>146</v>
      </c>
      <c r="C47" s="92">
        <v>4000</v>
      </c>
    </row>
    <row r="48" spans="1:3" s="46" customFormat="1" ht="12" customHeight="1">
      <c r="A48" s="50" t="s">
        <v>147</v>
      </c>
      <c r="B48" s="80" t="s">
        <v>148</v>
      </c>
      <c r="C48" s="73"/>
    </row>
    <row r="49" spans="1:3" s="46" customFormat="1" ht="12" customHeight="1" thickBot="1">
      <c r="A49" s="61" t="s">
        <v>149</v>
      </c>
      <c r="B49" s="90" t="s">
        <v>150</v>
      </c>
      <c r="C49" s="93"/>
    </row>
    <row r="50" spans="1:5" s="46" customFormat="1" ht="17.25" customHeight="1" thickBot="1">
      <c r="A50" s="47" t="s">
        <v>151</v>
      </c>
      <c r="B50" s="94" t="s">
        <v>152</v>
      </c>
      <c r="C50" s="95">
        <v>10278</v>
      </c>
      <c r="E50" s="96"/>
    </row>
    <row r="51" spans="1:3" s="46" customFormat="1" ht="12" customHeight="1" thickBot="1">
      <c r="A51" s="47" t="s">
        <v>35</v>
      </c>
      <c r="B51" s="97" t="s">
        <v>153</v>
      </c>
      <c r="C51" s="98">
        <f>+C6+C11+C20+C21+C30+C43+C46+C50</f>
        <v>821668</v>
      </c>
    </row>
    <row r="52" spans="1:3" s="46" customFormat="1" ht="12" customHeight="1" thickBot="1">
      <c r="A52" s="99" t="s">
        <v>37</v>
      </c>
      <c r="B52" s="48" t="s">
        <v>154</v>
      </c>
      <c r="C52" s="100">
        <f>+C53+C59</f>
        <v>0</v>
      </c>
    </row>
    <row r="53" spans="1:3" s="46" customFormat="1" ht="12" customHeight="1">
      <c r="A53" s="101" t="s">
        <v>155</v>
      </c>
      <c r="B53" s="77" t="s">
        <v>270</v>
      </c>
      <c r="C53" s="102">
        <f>+C54+C55+C56+C57+C58</f>
        <v>0</v>
      </c>
    </row>
    <row r="54" spans="1:3" s="46" customFormat="1" ht="12" customHeight="1">
      <c r="A54" s="103" t="s">
        <v>157</v>
      </c>
      <c r="B54" s="80" t="s">
        <v>158</v>
      </c>
      <c r="C54" s="73"/>
    </row>
    <row r="55" spans="1:3" s="46" customFormat="1" ht="12" customHeight="1">
      <c r="A55" s="103" t="s">
        <v>159</v>
      </c>
      <c r="B55" s="80" t="s">
        <v>160</v>
      </c>
      <c r="C55" s="73"/>
    </row>
    <row r="56" spans="1:3" s="46" customFormat="1" ht="12" customHeight="1">
      <c r="A56" s="103" t="s">
        <v>161</v>
      </c>
      <c r="B56" s="80" t="s">
        <v>162</v>
      </c>
      <c r="C56" s="73"/>
    </row>
    <row r="57" spans="1:3" s="46" customFormat="1" ht="12" customHeight="1">
      <c r="A57" s="103" t="s">
        <v>163</v>
      </c>
      <c r="B57" s="80" t="s">
        <v>164</v>
      </c>
      <c r="C57" s="73"/>
    </row>
    <row r="58" spans="1:3" s="46" customFormat="1" ht="12" customHeight="1">
      <c r="A58" s="103" t="s">
        <v>165</v>
      </c>
      <c r="B58" s="80" t="s">
        <v>166</v>
      </c>
      <c r="C58" s="73"/>
    </row>
    <row r="59" spans="1:3" s="46" customFormat="1" ht="12" customHeight="1">
      <c r="A59" s="104" t="s">
        <v>167</v>
      </c>
      <c r="B59" s="82" t="s">
        <v>271</v>
      </c>
      <c r="C59" s="105">
        <f>+C60+C61+C62+C63+C64</f>
        <v>0</v>
      </c>
    </row>
    <row r="60" spans="1:3" s="46" customFormat="1" ht="12" customHeight="1">
      <c r="A60" s="103" t="s">
        <v>169</v>
      </c>
      <c r="B60" s="80" t="s">
        <v>170</v>
      </c>
      <c r="C60" s="73"/>
    </row>
    <row r="61" spans="1:3" s="46" customFormat="1" ht="12" customHeight="1">
      <c r="A61" s="103" t="s">
        <v>171</v>
      </c>
      <c r="B61" s="80" t="s">
        <v>172</v>
      </c>
      <c r="C61" s="73"/>
    </row>
    <row r="62" spans="1:3" s="46" customFormat="1" ht="12" customHeight="1">
      <c r="A62" s="103" t="s">
        <v>173</v>
      </c>
      <c r="B62" s="80" t="s">
        <v>174</v>
      </c>
      <c r="C62" s="73"/>
    </row>
    <row r="63" spans="1:3" s="46" customFormat="1" ht="12" customHeight="1">
      <c r="A63" s="103" t="s">
        <v>175</v>
      </c>
      <c r="B63" s="80" t="s">
        <v>176</v>
      </c>
      <c r="C63" s="73"/>
    </row>
    <row r="64" spans="1:3" s="46" customFormat="1" ht="12" customHeight="1" thickBot="1">
      <c r="A64" s="106" t="s">
        <v>177</v>
      </c>
      <c r="B64" s="90" t="s">
        <v>178</v>
      </c>
      <c r="C64" s="107"/>
    </row>
    <row r="65" spans="1:3" s="46" customFormat="1" ht="12" customHeight="1" thickBot="1">
      <c r="A65" s="108" t="s">
        <v>39</v>
      </c>
      <c r="B65" s="109" t="s">
        <v>272</v>
      </c>
      <c r="C65" s="100">
        <f>+C51+C52</f>
        <v>821668</v>
      </c>
    </row>
    <row r="66" spans="1:3" s="46" customFormat="1" ht="13.5" customHeight="1" thickBot="1">
      <c r="A66" s="110" t="s">
        <v>41</v>
      </c>
      <c r="B66" s="111" t="s">
        <v>180</v>
      </c>
      <c r="C66" s="112"/>
    </row>
    <row r="67" spans="1:3" s="46" customFormat="1" ht="12" customHeight="1" thickBot="1">
      <c r="A67" s="108" t="s">
        <v>43</v>
      </c>
      <c r="B67" s="109" t="s">
        <v>273</v>
      </c>
      <c r="C67" s="113">
        <f>+C65+C66</f>
        <v>821668</v>
      </c>
    </row>
    <row r="68" spans="1:3" s="46" customFormat="1" ht="12.75" customHeight="1">
      <c r="A68" s="114"/>
      <c r="B68" s="115"/>
      <c r="C68" s="116"/>
    </row>
    <row r="69" spans="1:3" ht="16.5" customHeight="1">
      <c r="A69" s="348" t="s">
        <v>182</v>
      </c>
      <c r="B69" s="348"/>
      <c r="C69" s="348"/>
    </row>
    <row r="70" spans="1:3" s="118" customFormat="1" ht="16.5" customHeight="1" thickBot="1">
      <c r="A70" s="349" t="s">
        <v>183</v>
      </c>
      <c r="B70" s="349"/>
      <c r="C70" s="117" t="s">
        <v>69</v>
      </c>
    </row>
    <row r="71" spans="1:3" ht="37.5" customHeight="1" thickBot="1">
      <c r="A71" s="36" t="s">
        <v>2</v>
      </c>
      <c r="B71" s="37" t="s">
        <v>184</v>
      </c>
      <c r="C71" s="38" t="s">
        <v>72</v>
      </c>
    </row>
    <row r="72" spans="1:3" s="42" customFormat="1" ht="12" customHeight="1" thickBot="1">
      <c r="A72" s="39">
        <v>1</v>
      </c>
      <c r="B72" s="40">
        <v>2</v>
      </c>
      <c r="C72" s="166">
        <v>3</v>
      </c>
    </row>
    <row r="73" spans="1:3" ht="12" customHeight="1" thickBot="1">
      <c r="A73" s="43" t="s">
        <v>17</v>
      </c>
      <c r="B73" s="119" t="s">
        <v>266</v>
      </c>
      <c r="C73" s="45">
        <f>+C74+C75+C76+C77+C78</f>
        <v>584468</v>
      </c>
    </row>
    <row r="74" spans="1:3" ht="12" customHeight="1">
      <c r="A74" s="56" t="s">
        <v>185</v>
      </c>
      <c r="B74" s="57" t="s">
        <v>186</v>
      </c>
      <c r="C74" s="58">
        <v>190806</v>
      </c>
    </row>
    <row r="75" spans="1:3" ht="12" customHeight="1">
      <c r="A75" s="50" t="s">
        <v>187</v>
      </c>
      <c r="B75" s="59" t="s">
        <v>44</v>
      </c>
      <c r="C75" s="60">
        <v>50830</v>
      </c>
    </row>
    <row r="76" spans="1:3" ht="12" customHeight="1">
      <c r="A76" s="50" t="s">
        <v>188</v>
      </c>
      <c r="B76" s="59" t="s">
        <v>46</v>
      </c>
      <c r="C76" s="72">
        <v>144961</v>
      </c>
    </row>
    <row r="77" spans="1:3" ht="12" customHeight="1">
      <c r="A77" s="50" t="s">
        <v>189</v>
      </c>
      <c r="B77" s="120" t="s">
        <v>48</v>
      </c>
      <c r="C77" s="72">
        <v>83700</v>
      </c>
    </row>
    <row r="78" spans="1:3" ht="12" customHeight="1">
      <c r="A78" s="50" t="s">
        <v>190</v>
      </c>
      <c r="B78" s="121" t="s">
        <v>191</v>
      </c>
      <c r="C78" s="72">
        <f>SUM(C79:C85)</f>
        <v>114171</v>
      </c>
    </row>
    <row r="79" spans="1:3" ht="12" customHeight="1">
      <c r="A79" s="50" t="s">
        <v>192</v>
      </c>
      <c r="B79" s="59" t="s">
        <v>193</v>
      </c>
      <c r="C79" s="72"/>
    </row>
    <row r="80" spans="1:3" ht="12" customHeight="1">
      <c r="A80" s="50" t="s">
        <v>194</v>
      </c>
      <c r="B80" s="122" t="s">
        <v>195</v>
      </c>
      <c r="C80" s="72">
        <v>5000</v>
      </c>
    </row>
    <row r="81" spans="1:3" ht="12" customHeight="1">
      <c r="A81" s="50" t="s">
        <v>196</v>
      </c>
      <c r="B81" s="122" t="s">
        <v>197</v>
      </c>
      <c r="C81" s="72">
        <v>1206</v>
      </c>
    </row>
    <row r="82" spans="1:3" ht="12" customHeight="1">
      <c r="A82" s="50" t="s">
        <v>198</v>
      </c>
      <c r="B82" s="123" t="s">
        <v>199</v>
      </c>
      <c r="C82" s="72">
        <v>107965</v>
      </c>
    </row>
    <row r="83" spans="1:3" ht="12" customHeight="1">
      <c r="A83" s="61" t="s">
        <v>200</v>
      </c>
      <c r="B83" s="124" t="s">
        <v>201</v>
      </c>
      <c r="C83" s="72"/>
    </row>
    <row r="84" spans="1:3" ht="12" customHeight="1">
      <c r="A84" s="50" t="s">
        <v>202</v>
      </c>
      <c r="B84" s="124" t="s">
        <v>203</v>
      </c>
      <c r="C84" s="72"/>
    </row>
    <row r="85" spans="1:3" ht="12" customHeight="1" thickBot="1">
      <c r="A85" s="125" t="s">
        <v>204</v>
      </c>
      <c r="B85" s="126" t="s">
        <v>205</v>
      </c>
      <c r="C85" s="127"/>
    </row>
    <row r="86" spans="1:3" ht="12" customHeight="1" thickBot="1">
      <c r="A86" s="47" t="s">
        <v>19</v>
      </c>
      <c r="B86" s="128" t="s">
        <v>267</v>
      </c>
      <c r="C86" s="55">
        <f>+C87+C88+C89</f>
        <v>86232</v>
      </c>
    </row>
    <row r="87" spans="1:3" ht="12" customHeight="1">
      <c r="A87" s="68" t="s">
        <v>75</v>
      </c>
      <c r="B87" s="59" t="s">
        <v>52</v>
      </c>
      <c r="C87" s="70">
        <v>33926</v>
      </c>
    </row>
    <row r="88" spans="1:3" ht="12" customHeight="1">
      <c r="A88" s="68" t="s">
        <v>77</v>
      </c>
      <c r="B88" s="74" t="s">
        <v>54</v>
      </c>
      <c r="C88" s="60">
        <v>50206</v>
      </c>
    </row>
    <row r="89" spans="1:3" ht="12" customHeight="1">
      <c r="A89" s="68" t="s">
        <v>79</v>
      </c>
      <c r="B89" s="80" t="s">
        <v>56</v>
      </c>
      <c r="C89" s="52">
        <f>SUM(C90:C96)</f>
        <v>2100</v>
      </c>
    </row>
    <row r="90" spans="1:3" ht="12" customHeight="1">
      <c r="A90" s="68" t="s">
        <v>81</v>
      </c>
      <c r="B90" s="80" t="s">
        <v>206</v>
      </c>
      <c r="C90" s="52">
        <v>2100</v>
      </c>
    </row>
    <row r="91" spans="1:3" ht="12" customHeight="1">
      <c r="A91" s="68" t="s">
        <v>207</v>
      </c>
      <c r="B91" s="80" t="s">
        <v>208</v>
      </c>
      <c r="C91" s="52"/>
    </row>
    <row r="92" spans="1:3" ht="15.75">
      <c r="A92" s="68" t="s">
        <v>209</v>
      </c>
      <c r="B92" s="80" t="s">
        <v>210</v>
      </c>
      <c r="C92" s="52"/>
    </row>
    <row r="93" spans="1:3" ht="12" customHeight="1">
      <c r="A93" s="68" t="s">
        <v>211</v>
      </c>
      <c r="B93" s="129" t="s">
        <v>212</v>
      </c>
      <c r="C93" s="52"/>
    </row>
    <row r="94" spans="1:3" ht="12" customHeight="1">
      <c r="A94" s="68" t="s">
        <v>213</v>
      </c>
      <c r="B94" s="129" t="s">
        <v>214</v>
      </c>
      <c r="C94" s="52"/>
    </row>
    <row r="95" spans="1:3" ht="12" customHeight="1">
      <c r="A95" s="68" t="s">
        <v>215</v>
      </c>
      <c r="B95" s="129" t="s">
        <v>216</v>
      </c>
      <c r="C95" s="52"/>
    </row>
    <row r="96" spans="1:3" ht="24" customHeight="1" thickBot="1">
      <c r="A96" s="61" t="s">
        <v>217</v>
      </c>
      <c r="B96" s="130" t="s">
        <v>218</v>
      </c>
      <c r="C96" s="131"/>
    </row>
    <row r="97" spans="1:3" ht="12" customHeight="1" thickBot="1">
      <c r="A97" s="47" t="s">
        <v>21</v>
      </c>
      <c r="B97" s="132" t="s">
        <v>219</v>
      </c>
      <c r="C97" s="55">
        <f>+C98+C99</f>
        <v>60200</v>
      </c>
    </row>
    <row r="98" spans="1:3" ht="12" customHeight="1">
      <c r="A98" s="68" t="s">
        <v>84</v>
      </c>
      <c r="B98" s="69" t="s">
        <v>220</v>
      </c>
      <c r="C98" s="70"/>
    </row>
    <row r="99" spans="1:3" ht="12" customHeight="1" thickBot="1">
      <c r="A99" s="71" t="s">
        <v>86</v>
      </c>
      <c r="B99" s="74" t="s">
        <v>221</v>
      </c>
      <c r="C99" s="72">
        <v>60200</v>
      </c>
    </row>
    <row r="100" spans="1:3" s="134" customFormat="1" ht="12" customHeight="1" thickBot="1">
      <c r="A100" s="99" t="s">
        <v>23</v>
      </c>
      <c r="B100" s="48" t="s">
        <v>222</v>
      </c>
      <c r="C100" s="133">
        <v>10000</v>
      </c>
    </row>
    <row r="101" spans="1:3" ht="12" customHeight="1" thickBot="1">
      <c r="A101" s="135" t="s">
        <v>25</v>
      </c>
      <c r="B101" s="136" t="s">
        <v>223</v>
      </c>
      <c r="C101" s="45">
        <f>+C73+C86+C97+C100</f>
        <v>740900</v>
      </c>
    </row>
    <row r="102" spans="1:3" ht="12" customHeight="1" thickBot="1">
      <c r="A102" s="99" t="s">
        <v>27</v>
      </c>
      <c r="B102" s="48" t="s">
        <v>224</v>
      </c>
      <c r="C102" s="55">
        <f>+C103+C111</f>
        <v>13203</v>
      </c>
    </row>
    <row r="103" spans="1:3" ht="12" customHeight="1" thickBot="1">
      <c r="A103" s="137" t="s">
        <v>118</v>
      </c>
      <c r="B103" s="138" t="s">
        <v>274</v>
      </c>
      <c r="C103" s="167">
        <f>+C104+C105+C106+C107+C108+C109+C110</f>
        <v>0</v>
      </c>
    </row>
    <row r="104" spans="1:3" ht="12" customHeight="1">
      <c r="A104" s="140" t="s">
        <v>120</v>
      </c>
      <c r="B104" s="53" t="s">
        <v>226</v>
      </c>
      <c r="C104" s="141"/>
    </row>
    <row r="105" spans="1:3" ht="12" customHeight="1">
      <c r="A105" s="103" t="s">
        <v>122</v>
      </c>
      <c r="B105" s="80" t="s">
        <v>227</v>
      </c>
      <c r="C105" s="142"/>
    </row>
    <row r="106" spans="1:3" ht="12" customHeight="1">
      <c r="A106" s="103" t="s">
        <v>124</v>
      </c>
      <c r="B106" s="80" t="s">
        <v>228</v>
      </c>
      <c r="C106" s="142"/>
    </row>
    <row r="107" spans="1:3" ht="12" customHeight="1">
      <c r="A107" s="103" t="s">
        <v>126</v>
      </c>
      <c r="B107" s="80" t="s">
        <v>229</v>
      </c>
      <c r="C107" s="142"/>
    </row>
    <row r="108" spans="1:3" ht="12" customHeight="1">
      <c r="A108" s="103" t="s">
        <v>128</v>
      </c>
      <c r="B108" s="80" t="s">
        <v>230</v>
      </c>
      <c r="C108" s="142"/>
    </row>
    <row r="109" spans="1:3" ht="12" customHeight="1">
      <c r="A109" s="103" t="s">
        <v>231</v>
      </c>
      <c r="B109" s="80" t="s">
        <v>232</v>
      </c>
      <c r="C109" s="142"/>
    </row>
    <row r="110" spans="1:3" ht="12" customHeight="1" thickBot="1">
      <c r="A110" s="143" t="s">
        <v>233</v>
      </c>
      <c r="B110" s="144" t="s">
        <v>234</v>
      </c>
      <c r="C110" s="145"/>
    </row>
    <row r="111" spans="1:3" ht="12" customHeight="1" thickBot="1">
      <c r="A111" s="137" t="s">
        <v>130</v>
      </c>
      <c r="B111" s="138" t="s">
        <v>275</v>
      </c>
      <c r="C111" s="167">
        <f>+C112+C113+C114+C115+C116+C117+C118+C119</f>
        <v>13203</v>
      </c>
    </row>
    <row r="112" spans="1:3" ht="12" customHeight="1">
      <c r="A112" s="140" t="s">
        <v>132</v>
      </c>
      <c r="B112" s="53" t="s">
        <v>226</v>
      </c>
      <c r="C112" s="141"/>
    </row>
    <row r="113" spans="1:3" ht="12" customHeight="1">
      <c r="A113" s="103" t="s">
        <v>133</v>
      </c>
      <c r="B113" s="80" t="s">
        <v>236</v>
      </c>
      <c r="C113" s="142">
        <v>13203</v>
      </c>
    </row>
    <row r="114" spans="1:3" ht="12" customHeight="1">
      <c r="A114" s="103" t="s">
        <v>134</v>
      </c>
      <c r="B114" s="80" t="s">
        <v>228</v>
      </c>
      <c r="C114" s="142"/>
    </row>
    <row r="115" spans="1:3" ht="12" customHeight="1">
      <c r="A115" s="103" t="s">
        <v>135</v>
      </c>
      <c r="B115" s="80" t="s">
        <v>229</v>
      </c>
      <c r="C115" s="142"/>
    </row>
    <row r="116" spans="1:3" ht="12" customHeight="1">
      <c r="A116" s="103" t="s">
        <v>136</v>
      </c>
      <c r="B116" s="80" t="s">
        <v>230</v>
      </c>
      <c r="C116" s="142"/>
    </row>
    <row r="117" spans="1:3" ht="12" customHeight="1">
      <c r="A117" s="103" t="s">
        <v>237</v>
      </c>
      <c r="B117" s="80" t="s">
        <v>238</v>
      </c>
      <c r="C117" s="142"/>
    </row>
    <row r="118" spans="1:3" ht="12" customHeight="1">
      <c r="A118" s="103" t="s">
        <v>239</v>
      </c>
      <c r="B118" s="80" t="s">
        <v>234</v>
      </c>
      <c r="C118" s="142"/>
    </row>
    <row r="119" spans="1:3" ht="12" customHeight="1" thickBot="1">
      <c r="A119" s="143" t="s">
        <v>240</v>
      </c>
      <c r="B119" s="144" t="s">
        <v>241</v>
      </c>
      <c r="C119" s="145"/>
    </row>
    <row r="120" spans="1:3" ht="12" customHeight="1" thickBot="1">
      <c r="A120" s="99" t="s">
        <v>29</v>
      </c>
      <c r="B120" s="109" t="s">
        <v>242</v>
      </c>
      <c r="C120" s="146">
        <f>+C101+C102</f>
        <v>754103</v>
      </c>
    </row>
    <row r="121" spans="1:9" ht="15" customHeight="1" thickBot="1">
      <c r="A121" s="99" t="s">
        <v>31</v>
      </c>
      <c r="B121" s="109" t="s">
        <v>243</v>
      </c>
      <c r="C121" s="147"/>
      <c r="F121" s="96"/>
      <c r="G121" s="148"/>
      <c r="H121" s="148"/>
      <c r="I121" s="148"/>
    </row>
    <row r="122" spans="1:3" s="46" customFormat="1" ht="12.75" customHeight="1" thickBot="1">
      <c r="A122" s="149" t="s">
        <v>33</v>
      </c>
      <c r="B122" s="111" t="s">
        <v>244</v>
      </c>
      <c r="C122" s="100">
        <f>+C120+C121</f>
        <v>754103</v>
      </c>
    </row>
    <row r="123" spans="1:3" ht="7.5" customHeight="1">
      <c r="A123" s="150"/>
      <c r="B123" s="150"/>
      <c r="C123" s="151"/>
    </row>
    <row r="124" spans="1:3" ht="15.75">
      <c r="A124" s="350" t="s">
        <v>245</v>
      </c>
      <c r="B124" s="350"/>
      <c r="C124" s="350"/>
    </row>
    <row r="125" spans="1:3" ht="15" customHeight="1" thickBot="1">
      <c r="A125" s="347" t="s">
        <v>246</v>
      </c>
      <c r="B125" s="347"/>
      <c r="C125" s="35" t="s">
        <v>69</v>
      </c>
    </row>
    <row r="126" spans="1:4" ht="13.5" customHeight="1" thickBot="1">
      <c r="A126" s="47">
        <v>1</v>
      </c>
      <c r="B126" s="128" t="s">
        <v>247</v>
      </c>
      <c r="C126" s="152">
        <f>+C51-C101</f>
        <v>80768</v>
      </c>
      <c r="D126" s="153"/>
    </row>
    <row r="127" spans="1:3" ht="7.5" customHeight="1">
      <c r="A127" s="150"/>
      <c r="B127" s="150"/>
      <c r="C127" s="151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Füzesgyarmat Város Önkormányzat
2013. ÉVI KÖLTSÉGVETÉS
KÖTELEZŐ FELADATAINAK MÉRLEGE &amp;10
&amp;R&amp;"Times New Roman CE,Félkövér dőlt"&amp;11 1.2. melléklet a ........./2013. (.......) önkormányzati rendelethez</oddHeader>
  </headerFooter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27"/>
  <sheetViews>
    <sheetView zoomScale="120" zoomScaleNormal="120" zoomScaleSheetLayoutView="100" workbookViewId="0" topLeftCell="A1">
      <selection activeCell="C55" sqref="C55"/>
    </sheetView>
  </sheetViews>
  <sheetFormatPr defaultColWidth="9.00390625" defaultRowHeight="12.75"/>
  <cols>
    <col min="1" max="1" width="9.00390625" style="164" customWidth="1"/>
    <col min="2" max="2" width="91.625" style="164" customWidth="1"/>
    <col min="3" max="3" width="21.625" style="165" customWidth="1"/>
    <col min="4" max="4" width="9.00390625" style="34" customWidth="1"/>
    <col min="5" max="16384" width="9.375" style="34" customWidth="1"/>
  </cols>
  <sheetData>
    <row r="1" spans="1:3" ht="15.75" customHeight="1">
      <c r="A1" s="348" t="s">
        <v>67</v>
      </c>
      <c r="B1" s="348"/>
      <c r="C1" s="348"/>
    </row>
    <row r="2" spans="1:3" ht="15.75" customHeight="1" thickBot="1">
      <c r="A2" s="347" t="s">
        <v>68</v>
      </c>
      <c r="B2" s="347"/>
      <c r="C2" s="35" t="s">
        <v>69</v>
      </c>
    </row>
    <row r="3" spans="1:3" ht="37.5" customHeight="1" thickBot="1">
      <c r="A3" s="36" t="s">
        <v>70</v>
      </c>
      <c r="B3" s="37" t="s">
        <v>71</v>
      </c>
      <c r="C3" s="38" t="s">
        <v>72</v>
      </c>
    </row>
    <row r="4" spans="1:3" s="42" customFormat="1" ht="12" customHeight="1" thickBot="1">
      <c r="A4" s="39">
        <v>1</v>
      </c>
      <c r="B4" s="40">
        <v>2</v>
      </c>
      <c r="C4" s="41">
        <v>3</v>
      </c>
    </row>
    <row r="5" spans="1:3" s="46" customFormat="1" ht="12" customHeight="1" thickBot="1">
      <c r="A5" s="43" t="s">
        <v>17</v>
      </c>
      <c r="B5" s="44" t="s">
        <v>73</v>
      </c>
      <c r="C5" s="45">
        <f>+C6+C11+C20</f>
        <v>4036</v>
      </c>
    </row>
    <row r="6" spans="1:3" s="46" customFormat="1" ht="12" customHeight="1" thickBot="1">
      <c r="A6" s="47" t="s">
        <v>19</v>
      </c>
      <c r="B6" s="48" t="s">
        <v>74</v>
      </c>
      <c r="C6" s="49">
        <f>+C7+C8+C9+C10</f>
        <v>0</v>
      </c>
    </row>
    <row r="7" spans="1:3" s="46" customFormat="1" ht="12" customHeight="1">
      <c r="A7" s="50" t="s">
        <v>75</v>
      </c>
      <c r="B7" s="51" t="s">
        <v>76</v>
      </c>
      <c r="C7" s="52"/>
    </row>
    <row r="8" spans="1:3" s="46" customFormat="1" ht="12" customHeight="1">
      <c r="A8" s="50" t="s">
        <v>77</v>
      </c>
      <c r="B8" s="53" t="s">
        <v>78</v>
      </c>
      <c r="C8" s="52"/>
    </row>
    <row r="9" spans="1:3" s="46" customFormat="1" ht="12" customHeight="1">
      <c r="A9" s="50" t="s">
        <v>79</v>
      </c>
      <c r="B9" s="53" t="s">
        <v>80</v>
      </c>
      <c r="C9" s="52"/>
    </row>
    <row r="10" spans="1:3" s="46" customFormat="1" ht="12" customHeight="1" thickBot="1">
      <c r="A10" s="50" t="s">
        <v>81</v>
      </c>
      <c r="B10" s="54" t="s">
        <v>82</v>
      </c>
      <c r="C10" s="52"/>
    </row>
    <row r="11" spans="1:3" s="46" customFormat="1" ht="12" customHeight="1" thickBot="1">
      <c r="A11" s="47" t="s">
        <v>21</v>
      </c>
      <c r="B11" s="44" t="s">
        <v>83</v>
      </c>
      <c r="C11" s="55">
        <f>+C12+C13+C14+C15+C16+C17+C18+C19</f>
        <v>4036</v>
      </c>
    </row>
    <row r="12" spans="1:3" s="46" customFormat="1" ht="12" customHeight="1">
      <c r="A12" s="56" t="s">
        <v>84</v>
      </c>
      <c r="B12" s="57" t="s">
        <v>85</v>
      </c>
      <c r="C12" s="58"/>
    </row>
    <row r="13" spans="1:3" s="46" customFormat="1" ht="12" customHeight="1">
      <c r="A13" s="50" t="s">
        <v>86</v>
      </c>
      <c r="B13" s="59" t="s">
        <v>87</v>
      </c>
      <c r="C13" s="60">
        <v>2500</v>
      </c>
    </row>
    <row r="14" spans="1:3" s="46" customFormat="1" ht="12" customHeight="1">
      <c r="A14" s="50" t="s">
        <v>88</v>
      </c>
      <c r="B14" s="59" t="s">
        <v>89</v>
      </c>
      <c r="C14" s="60"/>
    </row>
    <row r="15" spans="1:3" s="46" customFormat="1" ht="12" customHeight="1">
      <c r="A15" s="50" t="s">
        <v>90</v>
      </c>
      <c r="B15" s="59" t="s">
        <v>91</v>
      </c>
      <c r="C15" s="60">
        <v>498</v>
      </c>
    </row>
    <row r="16" spans="1:3" s="46" customFormat="1" ht="12" customHeight="1">
      <c r="A16" s="61" t="s">
        <v>92</v>
      </c>
      <c r="B16" s="62" t="s">
        <v>93</v>
      </c>
      <c r="C16" s="63"/>
    </row>
    <row r="17" spans="1:3" s="46" customFormat="1" ht="12" customHeight="1">
      <c r="A17" s="50" t="s">
        <v>94</v>
      </c>
      <c r="B17" s="59" t="s">
        <v>95</v>
      </c>
      <c r="C17" s="60">
        <v>858</v>
      </c>
    </row>
    <row r="18" spans="1:3" s="46" customFormat="1" ht="12" customHeight="1">
      <c r="A18" s="50" t="s">
        <v>96</v>
      </c>
      <c r="B18" s="59" t="s">
        <v>97</v>
      </c>
      <c r="C18" s="60"/>
    </row>
    <row r="19" spans="1:3" s="46" customFormat="1" ht="12" customHeight="1" thickBot="1">
      <c r="A19" s="64" t="s">
        <v>98</v>
      </c>
      <c r="B19" s="65" t="s">
        <v>99</v>
      </c>
      <c r="C19" s="66">
        <v>180</v>
      </c>
    </row>
    <row r="20" spans="1:3" s="46" customFormat="1" ht="12" customHeight="1" thickBot="1">
      <c r="A20" s="47" t="s">
        <v>100</v>
      </c>
      <c r="B20" s="44" t="s">
        <v>101</v>
      </c>
      <c r="C20" s="67"/>
    </row>
    <row r="21" spans="1:3" s="46" customFormat="1" ht="12" customHeight="1" thickBot="1">
      <c r="A21" s="47" t="s">
        <v>25</v>
      </c>
      <c r="B21" s="44" t="s">
        <v>264</v>
      </c>
      <c r="C21" s="55">
        <f>+C22+C23+C24+C25+C26+C27+C28+C29</f>
        <v>0</v>
      </c>
    </row>
    <row r="22" spans="1:3" s="46" customFormat="1" ht="12" customHeight="1">
      <c r="A22" s="68" t="s">
        <v>102</v>
      </c>
      <c r="B22" s="69" t="s">
        <v>103</v>
      </c>
      <c r="C22" s="70"/>
    </row>
    <row r="23" spans="1:3" s="46" customFormat="1" ht="12" customHeight="1">
      <c r="A23" s="50" t="s">
        <v>104</v>
      </c>
      <c r="B23" s="59" t="s">
        <v>105</v>
      </c>
      <c r="C23" s="60"/>
    </row>
    <row r="24" spans="1:3" s="46" customFormat="1" ht="12" customHeight="1">
      <c r="A24" s="50" t="s">
        <v>106</v>
      </c>
      <c r="B24" s="59" t="s">
        <v>107</v>
      </c>
      <c r="C24" s="60"/>
    </row>
    <row r="25" spans="1:3" s="46" customFormat="1" ht="12" customHeight="1">
      <c r="A25" s="71" t="s">
        <v>108</v>
      </c>
      <c r="B25" s="59" t="s">
        <v>109</v>
      </c>
      <c r="C25" s="72"/>
    </row>
    <row r="26" spans="1:3" s="46" customFormat="1" ht="12" customHeight="1">
      <c r="A26" s="71" t="s">
        <v>110</v>
      </c>
      <c r="B26" s="59" t="s">
        <v>111</v>
      </c>
      <c r="C26" s="72"/>
    </row>
    <row r="27" spans="1:3" s="46" customFormat="1" ht="12" customHeight="1">
      <c r="A27" s="50" t="s">
        <v>112</v>
      </c>
      <c r="B27" s="59" t="s">
        <v>113</v>
      </c>
      <c r="C27" s="60"/>
    </row>
    <row r="28" spans="1:3" s="46" customFormat="1" ht="12" customHeight="1">
      <c r="A28" s="50" t="s">
        <v>114</v>
      </c>
      <c r="B28" s="59" t="s">
        <v>115</v>
      </c>
      <c r="C28" s="73"/>
    </row>
    <row r="29" spans="1:3" s="46" customFormat="1" ht="12" customHeight="1" thickBot="1">
      <c r="A29" s="50" t="s">
        <v>116</v>
      </c>
      <c r="B29" s="74" t="s">
        <v>117</v>
      </c>
      <c r="C29" s="73"/>
    </row>
    <row r="30" spans="1:3" s="46" customFormat="1" ht="12" customHeight="1" thickBot="1">
      <c r="A30" s="75" t="s">
        <v>27</v>
      </c>
      <c r="B30" s="44" t="s">
        <v>265</v>
      </c>
      <c r="C30" s="49">
        <f>+C31+C37</f>
        <v>0</v>
      </c>
    </row>
    <row r="31" spans="1:3" s="46" customFormat="1" ht="12" customHeight="1">
      <c r="A31" s="76" t="s">
        <v>118</v>
      </c>
      <c r="B31" s="77" t="s">
        <v>119</v>
      </c>
      <c r="C31" s="78">
        <f>+C32+C33+C34+C35+C36</f>
        <v>0</v>
      </c>
    </row>
    <row r="32" spans="1:3" s="46" customFormat="1" ht="12" customHeight="1">
      <c r="A32" s="79" t="s">
        <v>120</v>
      </c>
      <c r="B32" s="80" t="s">
        <v>121</v>
      </c>
      <c r="C32" s="81"/>
    </row>
    <row r="33" spans="1:3" s="46" customFormat="1" ht="12" customHeight="1">
      <c r="A33" s="79" t="s">
        <v>122</v>
      </c>
      <c r="B33" s="80" t="s">
        <v>123</v>
      </c>
      <c r="C33" s="81"/>
    </row>
    <row r="34" spans="1:3" s="46" customFormat="1" ht="12" customHeight="1">
      <c r="A34" s="79" t="s">
        <v>124</v>
      </c>
      <c r="B34" s="80" t="s">
        <v>125</v>
      </c>
      <c r="C34" s="81"/>
    </row>
    <row r="35" spans="1:3" s="46" customFormat="1" ht="12" customHeight="1">
      <c r="A35" s="79" t="s">
        <v>126</v>
      </c>
      <c r="B35" s="80" t="s">
        <v>127</v>
      </c>
      <c r="C35" s="81"/>
    </row>
    <row r="36" spans="1:3" s="46" customFormat="1" ht="12" customHeight="1">
      <c r="A36" s="79" t="s">
        <v>128</v>
      </c>
      <c r="B36" s="80" t="s">
        <v>129</v>
      </c>
      <c r="C36" s="81"/>
    </row>
    <row r="37" spans="1:3" s="46" customFormat="1" ht="12" customHeight="1">
      <c r="A37" s="79" t="s">
        <v>130</v>
      </c>
      <c r="B37" s="82" t="s">
        <v>131</v>
      </c>
      <c r="C37" s="83">
        <f>+C38+C39+C40+C41+C42</f>
        <v>0</v>
      </c>
    </row>
    <row r="38" spans="1:3" s="46" customFormat="1" ht="12" customHeight="1">
      <c r="A38" s="79" t="s">
        <v>132</v>
      </c>
      <c r="B38" s="80" t="s">
        <v>121</v>
      </c>
      <c r="C38" s="81"/>
    </row>
    <row r="39" spans="1:3" s="46" customFormat="1" ht="12" customHeight="1">
      <c r="A39" s="79" t="s">
        <v>133</v>
      </c>
      <c r="B39" s="80" t="s">
        <v>123</v>
      </c>
      <c r="C39" s="81"/>
    </row>
    <row r="40" spans="1:3" s="46" customFormat="1" ht="12" customHeight="1">
      <c r="A40" s="79" t="s">
        <v>134</v>
      </c>
      <c r="B40" s="80" t="s">
        <v>125</v>
      </c>
      <c r="C40" s="81"/>
    </row>
    <row r="41" spans="1:3" s="46" customFormat="1" ht="12" customHeight="1">
      <c r="A41" s="79" t="s">
        <v>135</v>
      </c>
      <c r="B41" s="84" t="s">
        <v>127</v>
      </c>
      <c r="C41" s="81"/>
    </row>
    <row r="42" spans="1:3" s="46" customFormat="1" ht="12" customHeight="1" thickBot="1">
      <c r="A42" s="85" t="s">
        <v>136</v>
      </c>
      <c r="B42" s="86" t="s">
        <v>137</v>
      </c>
      <c r="C42" s="87"/>
    </row>
    <row r="43" spans="1:3" s="46" customFormat="1" ht="12" customHeight="1" thickBot="1">
      <c r="A43" s="47" t="s">
        <v>138</v>
      </c>
      <c r="B43" s="88" t="s">
        <v>139</v>
      </c>
      <c r="C43" s="49">
        <f>+C44+C45</f>
        <v>0</v>
      </c>
    </row>
    <row r="44" spans="1:3" s="46" customFormat="1" ht="12" customHeight="1">
      <c r="A44" s="68" t="s">
        <v>140</v>
      </c>
      <c r="B44" s="53" t="s">
        <v>141</v>
      </c>
      <c r="C44" s="89"/>
    </row>
    <row r="45" spans="1:3" s="46" customFormat="1" ht="12" customHeight="1" thickBot="1">
      <c r="A45" s="61" t="s">
        <v>142</v>
      </c>
      <c r="B45" s="90" t="s">
        <v>143</v>
      </c>
      <c r="C45" s="91"/>
    </row>
    <row r="46" spans="1:3" s="46" customFormat="1" ht="12" customHeight="1" thickBot="1">
      <c r="A46" s="47" t="s">
        <v>31</v>
      </c>
      <c r="B46" s="88" t="s">
        <v>144</v>
      </c>
      <c r="C46" s="49">
        <f>+C47+C48+C49</f>
        <v>0</v>
      </c>
    </row>
    <row r="47" spans="1:3" s="46" customFormat="1" ht="12" customHeight="1">
      <c r="A47" s="68" t="s">
        <v>145</v>
      </c>
      <c r="B47" s="53" t="s">
        <v>146</v>
      </c>
      <c r="C47" s="92"/>
    </row>
    <row r="48" spans="1:3" s="46" customFormat="1" ht="12" customHeight="1">
      <c r="A48" s="50" t="s">
        <v>147</v>
      </c>
      <c r="B48" s="80" t="s">
        <v>148</v>
      </c>
      <c r="C48" s="73"/>
    </row>
    <row r="49" spans="1:3" s="46" customFormat="1" ht="12" customHeight="1" thickBot="1">
      <c r="A49" s="61" t="s">
        <v>149</v>
      </c>
      <c r="B49" s="90" t="s">
        <v>150</v>
      </c>
      <c r="C49" s="93"/>
    </row>
    <row r="50" spans="1:5" s="46" customFormat="1" ht="17.25" customHeight="1" thickBot="1">
      <c r="A50" s="47" t="s">
        <v>151</v>
      </c>
      <c r="B50" s="94" t="s">
        <v>152</v>
      </c>
      <c r="C50" s="95"/>
      <c r="E50" s="96"/>
    </row>
    <row r="51" spans="1:3" s="46" customFormat="1" ht="12" customHeight="1" thickBot="1">
      <c r="A51" s="47" t="s">
        <v>35</v>
      </c>
      <c r="B51" s="97" t="s">
        <v>153</v>
      </c>
      <c r="C51" s="98">
        <f>+C6+C11+C20+C21+C30+C43+C46+C50</f>
        <v>4036</v>
      </c>
    </row>
    <row r="52" spans="1:3" s="46" customFormat="1" ht="12" customHeight="1" thickBot="1">
      <c r="A52" s="99" t="s">
        <v>37</v>
      </c>
      <c r="B52" s="48" t="s">
        <v>154</v>
      </c>
      <c r="C52" s="100">
        <f>+C53+C59</f>
        <v>4500</v>
      </c>
    </row>
    <row r="53" spans="1:3" s="46" customFormat="1" ht="12" customHeight="1">
      <c r="A53" s="101" t="s">
        <v>155</v>
      </c>
      <c r="B53" s="77" t="s">
        <v>270</v>
      </c>
      <c r="C53" s="102">
        <f>+C54+C55+C56+C57+C58</f>
        <v>4500</v>
      </c>
    </row>
    <row r="54" spans="1:3" s="46" customFormat="1" ht="12" customHeight="1">
      <c r="A54" s="103" t="s">
        <v>157</v>
      </c>
      <c r="B54" s="80" t="s">
        <v>158</v>
      </c>
      <c r="C54" s="73">
        <v>4500</v>
      </c>
    </row>
    <row r="55" spans="1:3" s="46" customFormat="1" ht="12" customHeight="1">
      <c r="A55" s="103" t="s">
        <v>159</v>
      </c>
      <c r="B55" s="80" t="s">
        <v>160</v>
      </c>
      <c r="C55" s="73"/>
    </row>
    <row r="56" spans="1:3" s="46" customFormat="1" ht="12" customHeight="1">
      <c r="A56" s="103" t="s">
        <v>161</v>
      </c>
      <c r="B56" s="80" t="s">
        <v>162</v>
      </c>
      <c r="C56" s="73"/>
    </row>
    <row r="57" spans="1:3" s="46" customFormat="1" ht="12" customHeight="1">
      <c r="A57" s="103" t="s">
        <v>163</v>
      </c>
      <c r="B57" s="80" t="s">
        <v>164</v>
      </c>
      <c r="C57" s="73"/>
    </row>
    <row r="58" spans="1:3" s="46" customFormat="1" ht="12" customHeight="1">
      <c r="A58" s="103" t="s">
        <v>165</v>
      </c>
      <c r="B58" s="80" t="s">
        <v>166</v>
      </c>
      <c r="C58" s="73"/>
    </row>
    <row r="59" spans="1:3" s="46" customFormat="1" ht="12" customHeight="1">
      <c r="A59" s="104" t="s">
        <v>167</v>
      </c>
      <c r="B59" s="82" t="s">
        <v>271</v>
      </c>
      <c r="C59" s="105">
        <f>+C60+C61+C62+C63+C64</f>
        <v>0</v>
      </c>
    </row>
    <row r="60" spans="1:3" s="46" customFormat="1" ht="12" customHeight="1">
      <c r="A60" s="103" t="s">
        <v>169</v>
      </c>
      <c r="B60" s="80" t="s">
        <v>170</v>
      </c>
      <c r="C60" s="73"/>
    </row>
    <row r="61" spans="1:3" s="46" customFormat="1" ht="12" customHeight="1">
      <c r="A61" s="103" t="s">
        <v>171</v>
      </c>
      <c r="B61" s="80" t="s">
        <v>172</v>
      </c>
      <c r="C61" s="73"/>
    </row>
    <row r="62" spans="1:3" s="46" customFormat="1" ht="12" customHeight="1">
      <c r="A62" s="103" t="s">
        <v>173</v>
      </c>
      <c r="B62" s="80" t="s">
        <v>174</v>
      </c>
      <c r="C62" s="73"/>
    </row>
    <row r="63" spans="1:3" s="46" customFormat="1" ht="12" customHeight="1">
      <c r="A63" s="103" t="s">
        <v>175</v>
      </c>
      <c r="B63" s="80" t="s">
        <v>176</v>
      </c>
      <c r="C63" s="73"/>
    </row>
    <row r="64" spans="1:3" s="46" customFormat="1" ht="12" customHeight="1" thickBot="1">
      <c r="A64" s="106" t="s">
        <v>177</v>
      </c>
      <c r="B64" s="90" t="s">
        <v>178</v>
      </c>
      <c r="C64" s="107"/>
    </row>
    <row r="65" spans="1:3" s="46" customFormat="1" ht="12" customHeight="1" thickBot="1">
      <c r="A65" s="108" t="s">
        <v>39</v>
      </c>
      <c r="B65" s="109" t="s">
        <v>272</v>
      </c>
      <c r="C65" s="100">
        <f>+C51+C52</f>
        <v>8536</v>
      </c>
    </row>
    <row r="66" spans="1:3" s="46" customFormat="1" ht="13.5" customHeight="1" thickBot="1">
      <c r="A66" s="110" t="s">
        <v>41</v>
      </c>
      <c r="B66" s="111" t="s">
        <v>180</v>
      </c>
      <c r="C66" s="112"/>
    </row>
    <row r="67" spans="1:3" s="46" customFormat="1" ht="12" customHeight="1" thickBot="1">
      <c r="A67" s="108" t="s">
        <v>43</v>
      </c>
      <c r="B67" s="109" t="s">
        <v>273</v>
      </c>
      <c r="C67" s="113">
        <f>+C65+C66</f>
        <v>8536</v>
      </c>
    </row>
    <row r="68" spans="1:3" s="46" customFormat="1" ht="12.75" customHeight="1">
      <c r="A68" s="114"/>
      <c r="B68" s="115"/>
      <c r="C68" s="116"/>
    </row>
    <row r="69" spans="1:3" ht="16.5" customHeight="1">
      <c r="A69" s="348" t="s">
        <v>182</v>
      </c>
      <c r="B69" s="348"/>
      <c r="C69" s="348"/>
    </row>
    <row r="70" spans="1:3" s="118" customFormat="1" ht="16.5" customHeight="1" thickBot="1">
      <c r="A70" s="349" t="s">
        <v>183</v>
      </c>
      <c r="B70" s="349"/>
      <c r="C70" s="117" t="s">
        <v>69</v>
      </c>
    </row>
    <row r="71" spans="1:3" ht="37.5" customHeight="1" thickBot="1">
      <c r="A71" s="36" t="s">
        <v>2</v>
      </c>
      <c r="B71" s="37" t="s">
        <v>184</v>
      </c>
      <c r="C71" s="38" t="s">
        <v>72</v>
      </c>
    </row>
    <row r="72" spans="1:3" s="42" customFormat="1" ht="12" customHeight="1" thickBot="1">
      <c r="A72" s="39">
        <v>1</v>
      </c>
      <c r="B72" s="40">
        <v>2</v>
      </c>
      <c r="C72" s="166">
        <v>3</v>
      </c>
    </row>
    <row r="73" spans="1:3" ht="12" customHeight="1" thickBot="1">
      <c r="A73" s="43" t="s">
        <v>17</v>
      </c>
      <c r="B73" s="119" t="s">
        <v>266</v>
      </c>
      <c r="C73" s="45">
        <f>+C74+C75+C76+C77+C78</f>
        <v>73101</v>
      </c>
    </row>
    <row r="74" spans="1:3" ht="12" customHeight="1">
      <c r="A74" s="56" t="s">
        <v>185</v>
      </c>
      <c r="B74" s="57" t="s">
        <v>186</v>
      </c>
      <c r="C74" s="58">
        <v>10435</v>
      </c>
    </row>
    <row r="75" spans="1:3" ht="12" customHeight="1">
      <c r="A75" s="50" t="s">
        <v>187</v>
      </c>
      <c r="B75" s="59" t="s">
        <v>44</v>
      </c>
      <c r="C75" s="60">
        <v>2756</v>
      </c>
    </row>
    <row r="76" spans="1:3" ht="12" customHeight="1">
      <c r="A76" s="50" t="s">
        <v>188</v>
      </c>
      <c r="B76" s="59" t="s">
        <v>46</v>
      </c>
      <c r="C76" s="72">
        <v>6413</v>
      </c>
    </row>
    <row r="77" spans="1:3" ht="12" customHeight="1">
      <c r="A77" s="50" t="s">
        <v>189</v>
      </c>
      <c r="B77" s="120" t="s">
        <v>48</v>
      </c>
      <c r="C77" s="72">
        <v>3500</v>
      </c>
    </row>
    <row r="78" spans="1:3" ht="12" customHeight="1">
      <c r="A78" s="50" t="s">
        <v>190</v>
      </c>
      <c r="B78" s="121" t="s">
        <v>191</v>
      </c>
      <c r="C78" s="72">
        <f>SUM(C79:C85)</f>
        <v>49997</v>
      </c>
    </row>
    <row r="79" spans="1:3" ht="12" customHeight="1">
      <c r="A79" s="50" t="s">
        <v>192</v>
      </c>
      <c r="B79" s="59" t="s">
        <v>193</v>
      </c>
      <c r="C79" s="72"/>
    </row>
    <row r="80" spans="1:3" ht="12" customHeight="1">
      <c r="A80" s="50" t="s">
        <v>194</v>
      </c>
      <c r="B80" s="122" t="s">
        <v>195</v>
      </c>
      <c r="C80" s="72">
        <v>32797</v>
      </c>
    </row>
    <row r="81" spans="1:3" ht="12" customHeight="1">
      <c r="A81" s="50" t="s">
        <v>196</v>
      </c>
      <c r="B81" s="122" t="s">
        <v>197</v>
      </c>
      <c r="C81" s="72"/>
    </row>
    <row r="82" spans="1:3" ht="12" customHeight="1">
      <c r="A82" s="50" t="s">
        <v>198</v>
      </c>
      <c r="B82" s="123" t="s">
        <v>199</v>
      </c>
      <c r="C82" s="72">
        <v>17200</v>
      </c>
    </row>
    <row r="83" spans="1:3" ht="12" customHeight="1">
      <c r="A83" s="61" t="s">
        <v>200</v>
      </c>
      <c r="B83" s="124" t="s">
        <v>201</v>
      </c>
      <c r="C83" s="72"/>
    </row>
    <row r="84" spans="1:3" ht="12" customHeight="1">
      <c r="A84" s="50" t="s">
        <v>202</v>
      </c>
      <c r="B84" s="124" t="s">
        <v>203</v>
      </c>
      <c r="C84" s="72"/>
    </row>
    <row r="85" spans="1:3" ht="12" customHeight="1" thickBot="1">
      <c r="A85" s="125" t="s">
        <v>204</v>
      </c>
      <c r="B85" s="126" t="s">
        <v>205</v>
      </c>
      <c r="C85" s="127"/>
    </row>
    <row r="86" spans="1:3" ht="12" customHeight="1" thickBot="1">
      <c r="A86" s="47" t="s">
        <v>19</v>
      </c>
      <c r="B86" s="128" t="s">
        <v>267</v>
      </c>
      <c r="C86" s="55">
        <f>+C87+C88+C89</f>
        <v>3000</v>
      </c>
    </row>
    <row r="87" spans="1:3" ht="12" customHeight="1">
      <c r="A87" s="68" t="s">
        <v>75</v>
      </c>
      <c r="B87" s="59" t="s">
        <v>52</v>
      </c>
      <c r="C87" s="70"/>
    </row>
    <row r="88" spans="1:3" ht="12" customHeight="1">
      <c r="A88" s="68" t="s">
        <v>77</v>
      </c>
      <c r="B88" s="74" t="s">
        <v>54</v>
      </c>
      <c r="C88" s="60"/>
    </row>
    <row r="89" spans="1:3" ht="12" customHeight="1">
      <c r="A89" s="68" t="s">
        <v>79</v>
      </c>
      <c r="B89" s="80" t="s">
        <v>56</v>
      </c>
      <c r="C89" s="52">
        <f>SUM(C90:C96)</f>
        <v>3000</v>
      </c>
    </row>
    <row r="90" spans="1:3" ht="12" customHeight="1">
      <c r="A90" s="68" t="s">
        <v>81</v>
      </c>
      <c r="B90" s="80" t="s">
        <v>206</v>
      </c>
      <c r="C90" s="52"/>
    </row>
    <row r="91" spans="1:3" ht="12" customHeight="1">
      <c r="A91" s="68" t="s">
        <v>207</v>
      </c>
      <c r="B91" s="80" t="s">
        <v>208</v>
      </c>
      <c r="C91" s="52"/>
    </row>
    <row r="92" spans="1:3" ht="15.75">
      <c r="A92" s="68" t="s">
        <v>209</v>
      </c>
      <c r="B92" s="80" t="s">
        <v>210</v>
      </c>
      <c r="C92" s="52"/>
    </row>
    <row r="93" spans="1:3" ht="12" customHeight="1">
      <c r="A93" s="68" t="s">
        <v>211</v>
      </c>
      <c r="B93" s="129" t="s">
        <v>212</v>
      </c>
      <c r="C93" s="52">
        <v>3000</v>
      </c>
    </row>
    <row r="94" spans="1:3" ht="12" customHeight="1">
      <c r="A94" s="68" t="s">
        <v>213</v>
      </c>
      <c r="B94" s="129" t="s">
        <v>214</v>
      </c>
      <c r="C94" s="52"/>
    </row>
    <row r="95" spans="1:3" ht="12" customHeight="1">
      <c r="A95" s="68" t="s">
        <v>215</v>
      </c>
      <c r="B95" s="129" t="s">
        <v>216</v>
      </c>
      <c r="C95" s="52"/>
    </row>
    <row r="96" spans="1:3" ht="24" customHeight="1" thickBot="1">
      <c r="A96" s="61" t="s">
        <v>217</v>
      </c>
      <c r="B96" s="130" t="s">
        <v>218</v>
      </c>
      <c r="C96" s="131"/>
    </row>
    <row r="97" spans="1:3" ht="12" customHeight="1" thickBot="1">
      <c r="A97" s="47" t="s">
        <v>21</v>
      </c>
      <c r="B97" s="132" t="s">
        <v>219</v>
      </c>
      <c r="C97" s="55">
        <f>+C98+C99</f>
        <v>0</v>
      </c>
    </row>
    <row r="98" spans="1:3" ht="12" customHeight="1">
      <c r="A98" s="68" t="s">
        <v>84</v>
      </c>
      <c r="B98" s="69" t="s">
        <v>220</v>
      </c>
      <c r="C98" s="70"/>
    </row>
    <row r="99" spans="1:3" ht="12" customHeight="1" thickBot="1">
      <c r="A99" s="71" t="s">
        <v>86</v>
      </c>
      <c r="B99" s="74" t="s">
        <v>221</v>
      </c>
      <c r="C99" s="72"/>
    </row>
    <row r="100" spans="1:3" s="134" customFormat="1" ht="12" customHeight="1" thickBot="1">
      <c r="A100" s="99" t="s">
        <v>23</v>
      </c>
      <c r="B100" s="48" t="s">
        <v>222</v>
      </c>
      <c r="C100" s="133"/>
    </row>
    <row r="101" spans="1:3" ht="12" customHeight="1" thickBot="1">
      <c r="A101" s="135" t="s">
        <v>25</v>
      </c>
      <c r="B101" s="136" t="s">
        <v>223</v>
      </c>
      <c r="C101" s="45">
        <f>+C73+C86+C97+C100</f>
        <v>76101</v>
      </c>
    </row>
    <row r="102" spans="1:3" ht="12" customHeight="1" thickBot="1">
      <c r="A102" s="99" t="s">
        <v>27</v>
      </c>
      <c r="B102" s="48" t="s">
        <v>224</v>
      </c>
      <c r="C102" s="55">
        <f>+C103+C111</f>
        <v>0</v>
      </c>
    </row>
    <row r="103" spans="1:3" ht="12" customHeight="1" thickBot="1">
      <c r="A103" s="168" t="s">
        <v>118</v>
      </c>
      <c r="B103" s="138" t="s">
        <v>274</v>
      </c>
      <c r="C103" s="55">
        <f>+C104+C105+C106+C107+C108+C109+C110</f>
        <v>0</v>
      </c>
    </row>
    <row r="104" spans="1:3" ht="12" customHeight="1">
      <c r="A104" s="140" t="s">
        <v>120</v>
      </c>
      <c r="B104" s="53" t="s">
        <v>226</v>
      </c>
      <c r="C104" s="141"/>
    </row>
    <row r="105" spans="1:3" ht="12" customHeight="1">
      <c r="A105" s="103" t="s">
        <v>122</v>
      </c>
      <c r="B105" s="80" t="s">
        <v>227</v>
      </c>
      <c r="C105" s="142"/>
    </row>
    <row r="106" spans="1:3" ht="12" customHeight="1">
      <c r="A106" s="103" t="s">
        <v>124</v>
      </c>
      <c r="B106" s="80" t="s">
        <v>228</v>
      </c>
      <c r="C106" s="142"/>
    </row>
    <row r="107" spans="1:3" ht="12" customHeight="1">
      <c r="A107" s="103" t="s">
        <v>126</v>
      </c>
      <c r="B107" s="80" t="s">
        <v>229</v>
      </c>
      <c r="C107" s="142"/>
    </row>
    <row r="108" spans="1:3" ht="12" customHeight="1">
      <c r="A108" s="103" t="s">
        <v>128</v>
      </c>
      <c r="B108" s="80" t="s">
        <v>230</v>
      </c>
      <c r="C108" s="142"/>
    </row>
    <row r="109" spans="1:3" ht="12" customHeight="1">
      <c r="A109" s="103" t="s">
        <v>231</v>
      </c>
      <c r="B109" s="80" t="s">
        <v>232</v>
      </c>
      <c r="C109" s="142"/>
    </row>
    <row r="110" spans="1:3" ht="12" customHeight="1" thickBot="1">
      <c r="A110" s="143" t="s">
        <v>233</v>
      </c>
      <c r="B110" s="144" t="s">
        <v>234</v>
      </c>
      <c r="C110" s="145"/>
    </row>
    <row r="111" spans="1:3" ht="12" customHeight="1" thickBot="1">
      <c r="A111" s="168" t="s">
        <v>130</v>
      </c>
      <c r="B111" s="138" t="s">
        <v>275</v>
      </c>
      <c r="C111" s="55">
        <f>+C112+C113+C114+C115+C116+C117+C118+C119</f>
        <v>0</v>
      </c>
    </row>
    <row r="112" spans="1:3" ht="12" customHeight="1">
      <c r="A112" s="140" t="s">
        <v>132</v>
      </c>
      <c r="B112" s="53" t="s">
        <v>226</v>
      </c>
      <c r="C112" s="141"/>
    </row>
    <row r="113" spans="1:3" ht="12" customHeight="1">
      <c r="A113" s="103" t="s">
        <v>133</v>
      </c>
      <c r="B113" s="80" t="s">
        <v>236</v>
      </c>
      <c r="C113" s="142"/>
    </row>
    <row r="114" spans="1:3" ht="12" customHeight="1">
      <c r="A114" s="103" t="s">
        <v>134</v>
      </c>
      <c r="B114" s="80" t="s">
        <v>228</v>
      </c>
      <c r="C114" s="142"/>
    </row>
    <row r="115" spans="1:3" ht="12" customHeight="1">
      <c r="A115" s="103" t="s">
        <v>135</v>
      </c>
      <c r="B115" s="80" t="s">
        <v>229</v>
      </c>
      <c r="C115" s="142"/>
    </row>
    <row r="116" spans="1:3" ht="12" customHeight="1">
      <c r="A116" s="103" t="s">
        <v>136</v>
      </c>
      <c r="B116" s="80" t="s">
        <v>230</v>
      </c>
      <c r="C116" s="142"/>
    </row>
    <row r="117" spans="1:3" ht="12" customHeight="1">
      <c r="A117" s="103" t="s">
        <v>237</v>
      </c>
      <c r="B117" s="80" t="s">
        <v>238</v>
      </c>
      <c r="C117" s="142"/>
    </row>
    <row r="118" spans="1:3" ht="12" customHeight="1">
      <c r="A118" s="103" t="s">
        <v>239</v>
      </c>
      <c r="B118" s="80" t="s">
        <v>234</v>
      </c>
      <c r="C118" s="142"/>
    </row>
    <row r="119" spans="1:3" ht="12" customHeight="1" thickBot="1">
      <c r="A119" s="143" t="s">
        <v>240</v>
      </c>
      <c r="B119" s="144" t="s">
        <v>241</v>
      </c>
      <c r="C119" s="145"/>
    </row>
    <row r="120" spans="1:3" ht="12" customHeight="1" thickBot="1">
      <c r="A120" s="99" t="s">
        <v>29</v>
      </c>
      <c r="B120" s="109" t="s">
        <v>242</v>
      </c>
      <c r="C120" s="146">
        <f>+C101+C102</f>
        <v>76101</v>
      </c>
    </row>
    <row r="121" spans="1:9" ht="15" customHeight="1" thickBot="1">
      <c r="A121" s="99" t="s">
        <v>31</v>
      </c>
      <c r="B121" s="109" t="s">
        <v>243</v>
      </c>
      <c r="C121" s="147"/>
      <c r="F121" s="96"/>
      <c r="G121" s="148"/>
      <c r="H121" s="148"/>
      <c r="I121" s="148"/>
    </row>
    <row r="122" spans="1:3" s="46" customFormat="1" ht="12.75" customHeight="1" thickBot="1">
      <c r="A122" s="149" t="s">
        <v>33</v>
      </c>
      <c r="B122" s="111" t="s">
        <v>244</v>
      </c>
      <c r="C122" s="100">
        <f>+C120+C121</f>
        <v>76101</v>
      </c>
    </row>
    <row r="123" spans="1:3" ht="7.5" customHeight="1">
      <c r="A123" s="150"/>
      <c r="B123" s="150"/>
      <c r="C123" s="151"/>
    </row>
    <row r="124" spans="1:3" ht="15.75">
      <c r="A124" s="350" t="s">
        <v>245</v>
      </c>
      <c r="B124" s="350"/>
      <c r="C124" s="350"/>
    </row>
    <row r="125" spans="1:3" ht="15" customHeight="1" thickBot="1">
      <c r="A125" s="347" t="s">
        <v>246</v>
      </c>
      <c r="B125" s="347"/>
      <c r="C125" s="35" t="s">
        <v>69</v>
      </c>
    </row>
    <row r="126" spans="1:4" ht="13.5" customHeight="1" thickBot="1">
      <c r="A126" s="47">
        <v>1</v>
      </c>
      <c r="B126" s="128" t="s">
        <v>247</v>
      </c>
      <c r="C126" s="152">
        <f>+C51-C101</f>
        <v>-72065</v>
      </c>
      <c r="D126" s="153"/>
    </row>
    <row r="127" spans="1:3" ht="7.5" customHeight="1">
      <c r="A127" s="150"/>
      <c r="B127" s="150"/>
      <c r="C127" s="151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Füzesgyarmat Város Önkormányzat
2013. ÉVI KÖLTSÉGVETÉS
ÖNKÉNT VÁLLALT FELADATAINAK MÉRLEGE&amp;10
&amp;R&amp;"Times New Roman CE,Félkövér dőlt"&amp;11 1.3. melléklet a ........./2013. (.......) önkormányzati rendelethez</oddHeader>
  </headerFooter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27"/>
  <sheetViews>
    <sheetView zoomScale="120" zoomScaleNormal="120" zoomScaleSheetLayoutView="130" workbookViewId="0" topLeftCell="A1">
      <selection activeCell="A54" sqref="A54:A58"/>
    </sheetView>
  </sheetViews>
  <sheetFormatPr defaultColWidth="9.00390625" defaultRowHeight="12.75"/>
  <cols>
    <col min="1" max="1" width="9.00390625" style="164" customWidth="1"/>
    <col min="2" max="2" width="91.625" style="164" customWidth="1"/>
    <col min="3" max="3" width="21.625" style="165" customWidth="1"/>
    <col min="4" max="4" width="9.00390625" style="34" customWidth="1"/>
    <col min="5" max="16384" width="9.375" style="34" customWidth="1"/>
  </cols>
  <sheetData>
    <row r="1" spans="1:3" ht="15.75" customHeight="1">
      <c r="A1" s="348" t="s">
        <v>67</v>
      </c>
      <c r="B1" s="348"/>
      <c r="C1" s="348"/>
    </row>
    <row r="2" spans="1:3" ht="15.75" customHeight="1" thickBot="1">
      <c r="A2" s="347" t="s">
        <v>68</v>
      </c>
      <c r="B2" s="347"/>
      <c r="C2" s="35" t="s">
        <v>69</v>
      </c>
    </row>
    <row r="3" spans="1:3" ht="37.5" customHeight="1" thickBot="1">
      <c r="A3" s="36" t="s">
        <v>70</v>
      </c>
      <c r="B3" s="37" t="s">
        <v>71</v>
      </c>
      <c r="C3" s="38" t="s">
        <v>72</v>
      </c>
    </row>
    <row r="4" spans="1:3" s="42" customFormat="1" ht="12" customHeight="1" thickBot="1">
      <c r="A4" s="39">
        <v>1</v>
      </c>
      <c r="B4" s="40">
        <v>2</v>
      </c>
      <c r="C4" s="41">
        <v>3</v>
      </c>
    </row>
    <row r="5" spans="1:3" s="46" customFormat="1" ht="12" customHeight="1" thickBot="1">
      <c r="A5" s="43" t="s">
        <v>17</v>
      </c>
      <c r="B5" s="44" t="s">
        <v>73</v>
      </c>
      <c r="C5" s="45">
        <f>+C6+C11+C20</f>
        <v>0</v>
      </c>
    </row>
    <row r="6" spans="1:3" s="46" customFormat="1" ht="12" customHeight="1" thickBot="1">
      <c r="A6" s="47" t="s">
        <v>19</v>
      </c>
      <c r="B6" s="48" t="s">
        <v>74</v>
      </c>
      <c r="C6" s="49">
        <f>+C7+C8+C9+C10</f>
        <v>0</v>
      </c>
    </row>
    <row r="7" spans="1:3" s="46" customFormat="1" ht="12" customHeight="1">
      <c r="A7" s="50" t="s">
        <v>75</v>
      </c>
      <c r="B7" s="51" t="s">
        <v>76</v>
      </c>
      <c r="C7" s="52"/>
    </row>
    <row r="8" spans="1:3" s="46" customFormat="1" ht="12" customHeight="1">
      <c r="A8" s="50" t="s">
        <v>77</v>
      </c>
      <c r="B8" s="53" t="s">
        <v>78</v>
      </c>
      <c r="C8" s="52"/>
    </row>
    <row r="9" spans="1:3" s="46" customFormat="1" ht="12" customHeight="1">
      <c r="A9" s="50" t="s">
        <v>79</v>
      </c>
      <c r="B9" s="53" t="s">
        <v>80</v>
      </c>
      <c r="C9" s="52"/>
    </row>
    <row r="10" spans="1:3" s="46" customFormat="1" ht="12" customHeight="1" thickBot="1">
      <c r="A10" s="50" t="s">
        <v>81</v>
      </c>
      <c r="B10" s="54" t="s">
        <v>82</v>
      </c>
      <c r="C10" s="52"/>
    </row>
    <row r="11" spans="1:3" s="46" customFormat="1" ht="12" customHeight="1" thickBot="1">
      <c r="A11" s="47" t="s">
        <v>21</v>
      </c>
      <c r="B11" s="44" t="s">
        <v>83</v>
      </c>
      <c r="C11" s="55">
        <f>+C12+C13+C14+C15+C16+C17+C18+C19</f>
        <v>0</v>
      </c>
    </row>
    <row r="12" spans="1:3" s="46" customFormat="1" ht="12" customHeight="1">
      <c r="A12" s="56" t="s">
        <v>84</v>
      </c>
      <c r="B12" s="57" t="s">
        <v>85</v>
      </c>
      <c r="C12" s="58"/>
    </row>
    <row r="13" spans="1:3" s="46" customFormat="1" ht="12" customHeight="1">
      <c r="A13" s="50" t="s">
        <v>86</v>
      </c>
      <c r="B13" s="59" t="s">
        <v>87</v>
      </c>
      <c r="C13" s="60"/>
    </row>
    <row r="14" spans="1:3" s="46" customFormat="1" ht="12" customHeight="1">
      <c r="A14" s="50" t="s">
        <v>88</v>
      </c>
      <c r="B14" s="59" t="s">
        <v>89</v>
      </c>
      <c r="C14" s="60"/>
    </row>
    <row r="15" spans="1:3" s="46" customFormat="1" ht="12" customHeight="1">
      <c r="A15" s="50" t="s">
        <v>90</v>
      </c>
      <c r="B15" s="59" t="s">
        <v>91</v>
      </c>
      <c r="C15" s="60"/>
    </row>
    <row r="16" spans="1:3" s="46" customFormat="1" ht="12" customHeight="1">
      <c r="A16" s="61" t="s">
        <v>92</v>
      </c>
      <c r="B16" s="62" t="s">
        <v>93</v>
      </c>
      <c r="C16" s="63"/>
    </row>
    <row r="17" spans="1:3" s="46" customFormat="1" ht="12" customHeight="1">
      <c r="A17" s="50" t="s">
        <v>94</v>
      </c>
      <c r="B17" s="59" t="s">
        <v>95</v>
      </c>
      <c r="C17" s="60"/>
    </row>
    <row r="18" spans="1:3" s="46" customFormat="1" ht="12" customHeight="1">
      <c r="A18" s="50" t="s">
        <v>96</v>
      </c>
      <c r="B18" s="59" t="s">
        <v>97</v>
      </c>
      <c r="C18" s="60"/>
    </row>
    <row r="19" spans="1:3" s="46" customFormat="1" ht="12" customHeight="1" thickBot="1">
      <c r="A19" s="64" t="s">
        <v>98</v>
      </c>
      <c r="B19" s="65" t="s">
        <v>99</v>
      </c>
      <c r="C19" s="66"/>
    </row>
    <row r="20" spans="1:3" s="46" customFormat="1" ht="12" customHeight="1" thickBot="1">
      <c r="A20" s="47" t="s">
        <v>100</v>
      </c>
      <c r="B20" s="44" t="s">
        <v>101</v>
      </c>
      <c r="C20" s="67"/>
    </row>
    <row r="21" spans="1:3" s="46" customFormat="1" ht="12" customHeight="1" thickBot="1">
      <c r="A21" s="47" t="s">
        <v>25</v>
      </c>
      <c r="B21" s="44" t="s">
        <v>264</v>
      </c>
      <c r="C21" s="55">
        <f>+C22+C23+C24+C25+C26+C27+C28+C29</f>
        <v>71330</v>
      </c>
    </row>
    <row r="22" spans="1:3" s="46" customFormat="1" ht="12" customHeight="1">
      <c r="A22" s="68" t="s">
        <v>102</v>
      </c>
      <c r="B22" s="69" t="s">
        <v>103</v>
      </c>
      <c r="C22" s="70"/>
    </row>
    <row r="23" spans="1:3" s="46" customFormat="1" ht="12" customHeight="1">
      <c r="A23" s="50" t="s">
        <v>104</v>
      </c>
      <c r="B23" s="59" t="s">
        <v>105</v>
      </c>
      <c r="C23" s="60"/>
    </row>
    <row r="24" spans="1:3" s="46" customFormat="1" ht="12" customHeight="1">
      <c r="A24" s="50" t="s">
        <v>106</v>
      </c>
      <c r="B24" s="59" t="s">
        <v>107</v>
      </c>
      <c r="C24" s="60"/>
    </row>
    <row r="25" spans="1:3" s="46" customFormat="1" ht="12" customHeight="1">
      <c r="A25" s="71" t="s">
        <v>108</v>
      </c>
      <c r="B25" s="59" t="s">
        <v>109</v>
      </c>
      <c r="C25" s="72"/>
    </row>
    <row r="26" spans="1:3" s="46" customFormat="1" ht="12" customHeight="1">
      <c r="A26" s="71" t="s">
        <v>110</v>
      </c>
      <c r="B26" s="59" t="s">
        <v>111</v>
      </c>
      <c r="C26" s="72"/>
    </row>
    <row r="27" spans="1:3" s="46" customFormat="1" ht="12" customHeight="1">
      <c r="A27" s="50" t="s">
        <v>112</v>
      </c>
      <c r="B27" s="59" t="s">
        <v>113</v>
      </c>
      <c r="C27" s="60"/>
    </row>
    <row r="28" spans="1:3" s="46" customFormat="1" ht="12" customHeight="1">
      <c r="A28" s="50" t="s">
        <v>114</v>
      </c>
      <c r="B28" s="59" t="s">
        <v>115</v>
      </c>
      <c r="C28" s="73"/>
    </row>
    <row r="29" spans="1:3" s="46" customFormat="1" ht="12" customHeight="1" thickBot="1">
      <c r="A29" s="50" t="s">
        <v>116</v>
      </c>
      <c r="B29" s="74" t="s">
        <v>117</v>
      </c>
      <c r="C29" s="73">
        <v>71330</v>
      </c>
    </row>
    <row r="30" spans="1:3" s="46" customFormat="1" ht="12" customHeight="1" thickBot="1">
      <c r="A30" s="75" t="s">
        <v>27</v>
      </c>
      <c r="B30" s="44" t="s">
        <v>265</v>
      </c>
      <c r="C30" s="49">
        <f>+C31+C37</f>
        <v>0</v>
      </c>
    </row>
    <row r="31" spans="1:3" s="46" customFormat="1" ht="12" customHeight="1">
      <c r="A31" s="76" t="s">
        <v>118</v>
      </c>
      <c r="B31" s="77" t="s">
        <v>119</v>
      </c>
      <c r="C31" s="78">
        <f>+C32+C33+C34+C35+C36</f>
        <v>0</v>
      </c>
    </row>
    <row r="32" spans="1:3" s="46" customFormat="1" ht="12" customHeight="1">
      <c r="A32" s="79" t="s">
        <v>120</v>
      </c>
      <c r="B32" s="80" t="s">
        <v>121</v>
      </c>
      <c r="C32" s="81"/>
    </row>
    <row r="33" spans="1:3" s="46" customFormat="1" ht="12" customHeight="1">
      <c r="A33" s="79" t="s">
        <v>122</v>
      </c>
      <c r="B33" s="80" t="s">
        <v>123</v>
      </c>
      <c r="C33" s="81"/>
    </row>
    <row r="34" spans="1:3" s="46" customFormat="1" ht="12" customHeight="1">
      <c r="A34" s="79" t="s">
        <v>124</v>
      </c>
      <c r="B34" s="80" t="s">
        <v>125</v>
      </c>
      <c r="C34" s="81"/>
    </row>
    <row r="35" spans="1:3" s="46" customFormat="1" ht="12" customHeight="1">
      <c r="A35" s="79" t="s">
        <v>126</v>
      </c>
      <c r="B35" s="80" t="s">
        <v>127</v>
      </c>
      <c r="C35" s="81"/>
    </row>
    <row r="36" spans="1:3" s="46" customFormat="1" ht="12" customHeight="1">
      <c r="A36" s="79" t="s">
        <v>128</v>
      </c>
      <c r="B36" s="80" t="s">
        <v>129</v>
      </c>
      <c r="C36" s="81"/>
    </row>
    <row r="37" spans="1:3" s="46" customFormat="1" ht="12" customHeight="1">
      <c r="A37" s="79" t="s">
        <v>130</v>
      </c>
      <c r="B37" s="82" t="s">
        <v>131</v>
      </c>
      <c r="C37" s="83">
        <f>+C38+C39+C40+C41+C42</f>
        <v>0</v>
      </c>
    </row>
    <row r="38" spans="1:3" s="46" customFormat="1" ht="12" customHeight="1">
      <c r="A38" s="79" t="s">
        <v>132</v>
      </c>
      <c r="B38" s="80" t="s">
        <v>121</v>
      </c>
      <c r="C38" s="81"/>
    </row>
    <row r="39" spans="1:3" s="46" customFormat="1" ht="12" customHeight="1">
      <c r="A39" s="79" t="s">
        <v>133</v>
      </c>
      <c r="B39" s="80" t="s">
        <v>123</v>
      </c>
      <c r="C39" s="81"/>
    </row>
    <row r="40" spans="1:3" s="46" customFormat="1" ht="12" customHeight="1">
      <c r="A40" s="79" t="s">
        <v>134</v>
      </c>
      <c r="B40" s="80" t="s">
        <v>125</v>
      </c>
      <c r="C40" s="81"/>
    </row>
    <row r="41" spans="1:3" s="46" customFormat="1" ht="12" customHeight="1">
      <c r="A41" s="79" t="s">
        <v>135</v>
      </c>
      <c r="B41" s="84" t="s">
        <v>127</v>
      </c>
      <c r="C41" s="81"/>
    </row>
    <row r="42" spans="1:3" s="46" customFormat="1" ht="12" customHeight="1" thickBot="1">
      <c r="A42" s="85" t="s">
        <v>136</v>
      </c>
      <c r="B42" s="86" t="s">
        <v>137</v>
      </c>
      <c r="C42" s="87"/>
    </row>
    <row r="43" spans="1:3" s="46" customFormat="1" ht="12" customHeight="1" thickBot="1">
      <c r="A43" s="47" t="s">
        <v>138</v>
      </c>
      <c r="B43" s="88" t="s">
        <v>139</v>
      </c>
      <c r="C43" s="49">
        <f>+C44+C45</f>
        <v>0</v>
      </c>
    </row>
    <row r="44" spans="1:3" s="46" customFormat="1" ht="12" customHeight="1">
      <c r="A44" s="68" t="s">
        <v>140</v>
      </c>
      <c r="B44" s="53" t="s">
        <v>141</v>
      </c>
      <c r="C44" s="89"/>
    </row>
    <row r="45" spans="1:3" s="46" customFormat="1" ht="12" customHeight="1" thickBot="1">
      <c r="A45" s="61" t="s">
        <v>142</v>
      </c>
      <c r="B45" s="90" t="s">
        <v>143</v>
      </c>
      <c r="C45" s="91"/>
    </row>
    <row r="46" spans="1:3" s="46" customFormat="1" ht="12" customHeight="1" thickBot="1">
      <c r="A46" s="47" t="s">
        <v>31</v>
      </c>
      <c r="B46" s="88" t="s">
        <v>144</v>
      </c>
      <c r="C46" s="49">
        <f>+C47+C48+C49</f>
        <v>0</v>
      </c>
    </row>
    <row r="47" spans="1:3" s="46" customFormat="1" ht="12" customHeight="1">
      <c r="A47" s="68" t="s">
        <v>145</v>
      </c>
      <c r="B47" s="53" t="s">
        <v>146</v>
      </c>
      <c r="C47" s="92"/>
    </row>
    <row r="48" spans="1:3" s="46" customFormat="1" ht="12" customHeight="1">
      <c r="A48" s="50" t="s">
        <v>147</v>
      </c>
      <c r="B48" s="80" t="s">
        <v>148</v>
      </c>
      <c r="C48" s="73"/>
    </row>
    <row r="49" spans="1:3" s="46" customFormat="1" ht="12" customHeight="1" thickBot="1">
      <c r="A49" s="61" t="s">
        <v>149</v>
      </c>
      <c r="B49" s="90" t="s">
        <v>150</v>
      </c>
      <c r="C49" s="93"/>
    </row>
    <row r="50" spans="1:5" s="46" customFormat="1" ht="17.25" customHeight="1" thickBot="1">
      <c r="A50" s="47" t="s">
        <v>151</v>
      </c>
      <c r="B50" s="94" t="s">
        <v>152</v>
      </c>
      <c r="C50" s="95"/>
      <c r="E50" s="96"/>
    </row>
    <row r="51" spans="1:3" s="46" customFormat="1" ht="12" customHeight="1" thickBot="1">
      <c r="A51" s="47" t="s">
        <v>35</v>
      </c>
      <c r="B51" s="97" t="s">
        <v>153</v>
      </c>
      <c r="C51" s="98">
        <f>+C6+C11+C20+C21+C30+C43+C46+C50</f>
        <v>71330</v>
      </c>
    </row>
    <row r="52" spans="1:3" s="46" customFormat="1" ht="12" customHeight="1" thickBot="1">
      <c r="A52" s="99" t="s">
        <v>37</v>
      </c>
      <c r="B52" s="48" t="s">
        <v>154</v>
      </c>
      <c r="C52" s="100">
        <f>+C53+C59</f>
        <v>0</v>
      </c>
    </row>
    <row r="53" spans="1:3" s="46" customFormat="1" ht="12" customHeight="1">
      <c r="A53" s="101" t="s">
        <v>155</v>
      </c>
      <c r="B53" s="77" t="s">
        <v>270</v>
      </c>
      <c r="C53" s="102">
        <f>+C54+C55+C56+C57+C58</f>
        <v>0</v>
      </c>
    </row>
    <row r="54" spans="1:3" s="46" customFormat="1" ht="12" customHeight="1">
      <c r="A54" s="103" t="s">
        <v>157</v>
      </c>
      <c r="B54" s="80" t="s">
        <v>158</v>
      </c>
      <c r="C54" s="73"/>
    </row>
    <row r="55" spans="1:3" s="46" customFormat="1" ht="12" customHeight="1">
      <c r="A55" s="103" t="s">
        <v>159</v>
      </c>
      <c r="B55" s="80" t="s">
        <v>160</v>
      </c>
      <c r="C55" s="73"/>
    </row>
    <row r="56" spans="1:3" s="46" customFormat="1" ht="12" customHeight="1">
      <c r="A56" s="103" t="s">
        <v>161</v>
      </c>
      <c r="B56" s="80" t="s">
        <v>162</v>
      </c>
      <c r="C56" s="73"/>
    </row>
    <row r="57" spans="1:3" s="46" customFormat="1" ht="12" customHeight="1">
      <c r="A57" s="103" t="s">
        <v>163</v>
      </c>
      <c r="B57" s="80" t="s">
        <v>164</v>
      </c>
      <c r="C57" s="73"/>
    </row>
    <row r="58" spans="1:3" s="46" customFormat="1" ht="12" customHeight="1">
      <c r="A58" s="103" t="s">
        <v>165</v>
      </c>
      <c r="B58" s="80" t="s">
        <v>166</v>
      </c>
      <c r="C58" s="73"/>
    </row>
    <row r="59" spans="1:3" s="46" customFormat="1" ht="12" customHeight="1">
      <c r="A59" s="104" t="s">
        <v>167</v>
      </c>
      <c r="B59" s="82" t="s">
        <v>271</v>
      </c>
      <c r="C59" s="105">
        <f>+C60+C61+C62+C63+C64</f>
        <v>0</v>
      </c>
    </row>
    <row r="60" spans="1:3" s="46" customFormat="1" ht="12" customHeight="1">
      <c r="A60" s="103" t="s">
        <v>169</v>
      </c>
      <c r="B60" s="80" t="s">
        <v>170</v>
      </c>
      <c r="C60" s="73"/>
    </row>
    <row r="61" spans="1:3" s="46" customFormat="1" ht="12" customHeight="1">
      <c r="A61" s="103" t="s">
        <v>171</v>
      </c>
      <c r="B61" s="80" t="s">
        <v>172</v>
      </c>
      <c r="C61" s="73"/>
    </row>
    <row r="62" spans="1:3" s="46" customFormat="1" ht="12" customHeight="1">
      <c r="A62" s="103" t="s">
        <v>173</v>
      </c>
      <c r="B62" s="80" t="s">
        <v>174</v>
      </c>
      <c r="C62" s="73"/>
    </row>
    <row r="63" spans="1:3" s="46" customFormat="1" ht="12" customHeight="1">
      <c r="A63" s="103" t="s">
        <v>175</v>
      </c>
      <c r="B63" s="80" t="s">
        <v>176</v>
      </c>
      <c r="C63" s="73"/>
    </row>
    <row r="64" spans="1:3" s="46" customFormat="1" ht="12" customHeight="1" thickBot="1">
      <c r="A64" s="106" t="s">
        <v>177</v>
      </c>
      <c r="B64" s="90" t="s">
        <v>178</v>
      </c>
      <c r="C64" s="107"/>
    </row>
    <row r="65" spans="1:3" s="46" customFormat="1" ht="12" customHeight="1" thickBot="1">
      <c r="A65" s="108" t="s">
        <v>39</v>
      </c>
      <c r="B65" s="109" t="s">
        <v>272</v>
      </c>
      <c r="C65" s="100">
        <f>+C51+C52</f>
        <v>71330</v>
      </c>
    </row>
    <row r="66" spans="1:3" s="46" customFormat="1" ht="13.5" customHeight="1" thickBot="1">
      <c r="A66" s="110" t="s">
        <v>41</v>
      </c>
      <c r="B66" s="111" t="s">
        <v>180</v>
      </c>
      <c r="C66" s="112"/>
    </row>
    <row r="67" spans="1:3" s="46" customFormat="1" ht="12" customHeight="1" thickBot="1">
      <c r="A67" s="108" t="s">
        <v>43</v>
      </c>
      <c r="B67" s="109" t="s">
        <v>273</v>
      </c>
      <c r="C67" s="113">
        <f>+C65+C66</f>
        <v>71330</v>
      </c>
    </row>
    <row r="68" spans="1:3" s="46" customFormat="1" ht="12.75" customHeight="1">
      <c r="A68" s="114"/>
      <c r="B68" s="115"/>
      <c r="C68" s="116"/>
    </row>
    <row r="69" spans="1:3" ht="16.5" customHeight="1">
      <c r="A69" s="348" t="s">
        <v>182</v>
      </c>
      <c r="B69" s="348"/>
      <c r="C69" s="348"/>
    </row>
    <row r="70" spans="1:3" s="118" customFormat="1" ht="16.5" customHeight="1" thickBot="1">
      <c r="A70" s="349" t="s">
        <v>183</v>
      </c>
      <c r="B70" s="349"/>
      <c r="C70" s="117" t="s">
        <v>69</v>
      </c>
    </row>
    <row r="71" spans="1:3" ht="37.5" customHeight="1" thickBot="1">
      <c r="A71" s="36" t="s">
        <v>2</v>
      </c>
      <c r="B71" s="37" t="s">
        <v>184</v>
      </c>
      <c r="C71" s="38" t="s">
        <v>72</v>
      </c>
    </row>
    <row r="72" spans="1:3" s="42" customFormat="1" ht="12" customHeight="1" thickBot="1">
      <c r="A72" s="39">
        <v>1</v>
      </c>
      <c r="B72" s="40">
        <v>2</v>
      </c>
      <c r="C72" s="166">
        <v>3</v>
      </c>
    </row>
    <row r="73" spans="1:3" ht="12" customHeight="1" thickBot="1">
      <c r="A73" s="43" t="s">
        <v>17</v>
      </c>
      <c r="B73" s="119" t="s">
        <v>266</v>
      </c>
      <c r="C73" s="45">
        <f>+C74+C75+C76+C77+C78</f>
        <v>87200</v>
      </c>
    </row>
    <row r="74" spans="1:3" ht="12" customHeight="1">
      <c r="A74" s="56" t="s">
        <v>185</v>
      </c>
      <c r="B74" s="57" t="s">
        <v>186</v>
      </c>
      <c r="C74" s="58"/>
    </row>
    <row r="75" spans="1:3" ht="12" customHeight="1">
      <c r="A75" s="50" t="s">
        <v>187</v>
      </c>
      <c r="B75" s="59" t="s">
        <v>44</v>
      </c>
      <c r="C75" s="60"/>
    </row>
    <row r="76" spans="1:3" ht="12" customHeight="1">
      <c r="A76" s="50" t="s">
        <v>188</v>
      </c>
      <c r="B76" s="59" t="s">
        <v>46</v>
      </c>
      <c r="C76" s="72"/>
    </row>
    <row r="77" spans="1:3" ht="12" customHeight="1">
      <c r="A77" s="50" t="s">
        <v>189</v>
      </c>
      <c r="B77" s="120" t="s">
        <v>48</v>
      </c>
      <c r="C77" s="72">
        <v>87200</v>
      </c>
    </row>
    <row r="78" spans="1:3" ht="12" customHeight="1">
      <c r="A78" s="50" t="s">
        <v>190</v>
      </c>
      <c r="B78" s="121" t="s">
        <v>191</v>
      </c>
      <c r="C78" s="72"/>
    </row>
    <row r="79" spans="1:3" ht="12" customHeight="1">
      <c r="A79" s="50" t="s">
        <v>192</v>
      </c>
      <c r="B79" s="59" t="s">
        <v>193</v>
      </c>
      <c r="C79" s="72"/>
    </row>
    <row r="80" spans="1:3" ht="12" customHeight="1">
      <c r="A80" s="50" t="s">
        <v>194</v>
      </c>
      <c r="B80" s="122" t="s">
        <v>195</v>
      </c>
      <c r="C80" s="72"/>
    </row>
    <row r="81" spans="1:3" ht="12" customHeight="1">
      <c r="A81" s="50" t="s">
        <v>196</v>
      </c>
      <c r="B81" s="122" t="s">
        <v>197</v>
      </c>
      <c r="C81" s="72"/>
    </row>
    <row r="82" spans="1:3" ht="12" customHeight="1">
      <c r="A82" s="50" t="s">
        <v>198</v>
      </c>
      <c r="B82" s="123" t="s">
        <v>199</v>
      </c>
      <c r="C82" s="72"/>
    </row>
    <row r="83" spans="1:3" ht="12" customHeight="1">
      <c r="A83" s="61" t="s">
        <v>200</v>
      </c>
      <c r="B83" s="124" t="s">
        <v>201</v>
      </c>
      <c r="C83" s="72"/>
    </row>
    <row r="84" spans="1:3" ht="12" customHeight="1">
      <c r="A84" s="50" t="s">
        <v>202</v>
      </c>
      <c r="B84" s="124" t="s">
        <v>203</v>
      </c>
      <c r="C84" s="72"/>
    </row>
    <row r="85" spans="1:3" ht="12" customHeight="1" thickBot="1">
      <c r="A85" s="125" t="s">
        <v>204</v>
      </c>
      <c r="B85" s="126" t="s">
        <v>205</v>
      </c>
      <c r="C85" s="127"/>
    </row>
    <row r="86" spans="1:3" ht="12" customHeight="1" thickBot="1">
      <c r="A86" s="47" t="s">
        <v>19</v>
      </c>
      <c r="B86" s="128" t="s">
        <v>267</v>
      </c>
      <c r="C86" s="55">
        <f>+C87+C88+C89</f>
        <v>0</v>
      </c>
    </row>
    <row r="87" spans="1:3" ht="12" customHeight="1">
      <c r="A87" s="68" t="s">
        <v>75</v>
      </c>
      <c r="B87" s="59" t="s">
        <v>52</v>
      </c>
      <c r="C87" s="70"/>
    </row>
    <row r="88" spans="1:3" ht="12" customHeight="1">
      <c r="A88" s="68" t="s">
        <v>77</v>
      </c>
      <c r="B88" s="74" t="s">
        <v>54</v>
      </c>
      <c r="C88" s="60"/>
    </row>
    <row r="89" spans="1:3" ht="12" customHeight="1">
      <c r="A89" s="68" t="s">
        <v>79</v>
      </c>
      <c r="B89" s="80" t="s">
        <v>56</v>
      </c>
      <c r="C89" s="52"/>
    </row>
    <row r="90" spans="1:3" ht="12" customHeight="1">
      <c r="A90" s="68" t="s">
        <v>81</v>
      </c>
      <c r="B90" s="80" t="s">
        <v>206</v>
      </c>
      <c r="C90" s="52"/>
    </row>
    <row r="91" spans="1:3" ht="12" customHeight="1">
      <c r="A91" s="68" t="s">
        <v>207</v>
      </c>
      <c r="B91" s="80" t="s">
        <v>208</v>
      </c>
      <c r="C91" s="52"/>
    </row>
    <row r="92" spans="1:3" ht="15.75">
      <c r="A92" s="68" t="s">
        <v>209</v>
      </c>
      <c r="B92" s="80" t="s">
        <v>210</v>
      </c>
      <c r="C92" s="52"/>
    </row>
    <row r="93" spans="1:3" ht="12" customHeight="1">
      <c r="A93" s="68" t="s">
        <v>211</v>
      </c>
      <c r="B93" s="129" t="s">
        <v>212</v>
      </c>
      <c r="C93" s="52"/>
    </row>
    <row r="94" spans="1:3" ht="12" customHeight="1">
      <c r="A94" s="68" t="s">
        <v>213</v>
      </c>
      <c r="B94" s="129" t="s">
        <v>214</v>
      </c>
      <c r="C94" s="52"/>
    </row>
    <row r="95" spans="1:3" ht="12" customHeight="1">
      <c r="A95" s="68" t="s">
        <v>215</v>
      </c>
      <c r="B95" s="129" t="s">
        <v>216</v>
      </c>
      <c r="C95" s="52"/>
    </row>
    <row r="96" spans="1:3" ht="24" customHeight="1" thickBot="1">
      <c r="A96" s="61" t="s">
        <v>217</v>
      </c>
      <c r="B96" s="130" t="s">
        <v>218</v>
      </c>
      <c r="C96" s="131"/>
    </row>
    <row r="97" spans="1:3" ht="12" customHeight="1" thickBot="1">
      <c r="A97" s="47" t="s">
        <v>21</v>
      </c>
      <c r="B97" s="132" t="s">
        <v>219</v>
      </c>
      <c r="C97" s="55">
        <f>+C98+C99</f>
        <v>0</v>
      </c>
    </row>
    <row r="98" spans="1:3" ht="12" customHeight="1">
      <c r="A98" s="68" t="s">
        <v>84</v>
      </c>
      <c r="B98" s="69" t="s">
        <v>220</v>
      </c>
      <c r="C98" s="70"/>
    </row>
    <row r="99" spans="1:3" ht="12" customHeight="1" thickBot="1">
      <c r="A99" s="71" t="s">
        <v>86</v>
      </c>
      <c r="B99" s="74" t="s">
        <v>221</v>
      </c>
      <c r="C99" s="72"/>
    </row>
    <row r="100" spans="1:3" s="134" customFormat="1" ht="12" customHeight="1" thickBot="1">
      <c r="A100" s="99" t="s">
        <v>23</v>
      </c>
      <c r="B100" s="48" t="s">
        <v>222</v>
      </c>
      <c r="C100" s="133"/>
    </row>
    <row r="101" spans="1:3" ht="12" customHeight="1" thickBot="1">
      <c r="A101" s="135" t="s">
        <v>25</v>
      </c>
      <c r="B101" s="136" t="s">
        <v>223</v>
      </c>
      <c r="C101" s="45">
        <f>+C73+C86+C97+C100</f>
        <v>87200</v>
      </c>
    </row>
    <row r="102" spans="1:3" ht="12" customHeight="1" thickBot="1">
      <c r="A102" s="99" t="s">
        <v>27</v>
      </c>
      <c r="B102" s="48" t="s">
        <v>224</v>
      </c>
      <c r="C102" s="55">
        <f>+C103+C111</f>
        <v>0</v>
      </c>
    </row>
    <row r="103" spans="1:3" ht="12" customHeight="1" thickBot="1">
      <c r="A103" s="168" t="s">
        <v>118</v>
      </c>
      <c r="B103" s="138" t="s">
        <v>274</v>
      </c>
      <c r="C103" s="55">
        <f>+C104+C105+C106+C107+C108+C109+C110</f>
        <v>0</v>
      </c>
    </row>
    <row r="104" spans="1:3" ht="12" customHeight="1">
      <c r="A104" s="140" t="s">
        <v>120</v>
      </c>
      <c r="B104" s="53" t="s">
        <v>226</v>
      </c>
      <c r="C104" s="141"/>
    </row>
    <row r="105" spans="1:3" ht="12" customHeight="1">
      <c r="A105" s="103" t="s">
        <v>122</v>
      </c>
      <c r="B105" s="80" t="s">
        <v>227</v>
      </c>
      <c r="C105" s="142"/>
    </row>
    <row r="106" spans="1:3" ht="12" customHeight="1">
      <c r="A106" s="103" t="s">
        <v>124</v>
      </c>
      <c r="B106" s="80" t="s">
        <v>228</v>
      </c>
      <c r="C106" s="142"/>
    </row>
    <row r="107" spans="1:3" ht="12" customHeight="1">
      <c r="A107" s="103" t="s">
        <v>126</v>
      </c>
      <c r="B107" s="80" t="s">
        <v>229</v>
      </c>
      <c r="C107" s="142"/>
    </row>
    <row r="108" spans="1:3" ht="12" customHeight="1">
      <c r="A108" s="103" t="s">
        <v>128</v>
      </c>
      <c r="B108" s="80" t="s">
        <v>230</v>
      </c>
      <c r="C108" s="142"/>
    </row>
    <row r="109" spans="1:3" ht="12" customHeight="1">
      <c r="A109" s="103" t="s">
        <v>231</v>
      </c>
      <c r="B109" s="80" t="s">
        <v>232</v>
      </c>
      <c r="C109" s="142"/>
    </row>
    <row r="110" spans="1:3" ht="12" customHeight="1" thickBot="1">
      <c r="A110" s="143" t="s">
        <v>233</v>
      </c>
      <c r="B110" s="144" t="s">
        <v>234</v>
      </c>
      <c r="C110" s="145"/>
    </row>
    <row r="111" spans="1:3" ht="12" customHeight="1" thickBot="1">
      <c r="A111" s="168" t="s">
        <v>130</v>
      </c>
      <c r="B111" s="138" t="s">
        <v>275</v>
      </c>
      <c r="C111" s="55">
        <f>+C112+C113+C114+C115+C116+C117+C118+C119</f>
        <v>0</v>
      </c>
    </row>
    <row r="112" spans="1:3" ht="12" customHeight="1">
      <c r="A112" s="140" t="s">
        <v>132</v>
      </c>
      <c r="B112" s="53" t="s">
        <v>226</v>
      </c>
      <c r="C112" s="141"/>
    </row>
    <row r="113" spans="1:3" ht="12" customHeight="1">
      <c r="A113" s="103" t="s">
        <v>133</v>
      </c>
      <c r="B113" s="80" t="s">
        <v>236</v>
      </c>
      <c r="C113" s="142"/>
    </row>
    <row r="114" spans="1:3" ht="12" customHeight="1">
      <c r="A114" s="103" t="s">
        <v>134</v>
      </c>
      <c r="B114" s="80" t="s">
        <v>228</v>
      </c>
      <c r="C114" s="142"/>
    </row>
    <row r="115" spans="1:3" ht="12" customHeight="1">
      <c r="A115" s="103" t="s">
        <v>135</v>
      </c>
      <c r="B115" s="80" t="s">
        <v>229</v>
      </c>
      <c r="C115" s="142"/>
    </row>
    <row r="116" spans="1:3" ht="12" customHeight="1">
      <c r="A116" s="103" t="s">
        <v>136</v>
      </c>
      <c r="B116" s="80" t="s">
        <v>230</v>
      </c>
      <c r="C116" s="142"/>
    </row>
    <row r="117" spans="1:3" ht="12" customHeight="1">
      <c r="A117" s="103" t="s">
        <v>237</v>
      </c>
      <c r="B117" s="80" t="s">
        <v>238</v>
      </c>
      <c r="C117" s="142"/>
    </row>
    <row r="118" spans="1:3" ht="12" customHeight="1">
      <c r="A118" s="103" t="s">
        <v>239</v>
      </c>
      <c r="B118" s="80" t="s">
        <v>234</v>
      </c>
      <c r="C118" s="142"/>
    </row>
    <row r="119" spans="1:3" ht="12" customHeight="1" thickBot="1">
      <c r="A119" s="143" t="s">
        <v>240</v>
      </c>
      <c r="B119" s="144" t="s">
        <v>241</v>
      </c>
      <c r="C119" s="145"/>
    </row>
    <row r="120" spans="1:3" ht="12" customHeight="1" thickBot="1">
      <c r="A120" s="99" t="s">
        <v>29</v>
      </c>
      <c r="B120" s="109" t="s">
        <v>242</v>
      </c>
      <c r="C120" s="146">
        <f>+C101+C102</f>
        <v>87200</v>
      </c>
    </row>
    <row r="121" spans="1:9" ht="15" customHeight="1" thickBot="1">
      <c r="A121" s="99" t="s">
        <v>31</v>
      </c>
      <c r="B121" s="109" t="s">
        <v>243</v>
      </c>
      <c r="C121" s="147"/>
      <c r="F121" s="96"/>
      <c r="G121" s="148"/>
      <c r="H121" s="148"/>
      <c r="I121" s="148"/>
    </row>
    <row r="122" spans="1:3" s="46" customFormat="1" ht="12.75" customHeight="1" thickBot="1">
      <c r="A122" s="149" t="s">
        <v>33</v>
      </c>
      <c r="B122" s="111" t="s">
        <v>244</v>
      </c>
      <c r="C122" s="100">
        <f>+C120+C121</f>
        <v>87200</v>
      </c>
    </row>
    <row r="123" spans="1:3" ht="7.5" customHeight="1">
      <c r="A123" s="150"/>
      <c r="B123" s="150"/>
      <c r="C123" s="151"/>
    </row>
    <row r="124" spans="1:3" ht="15.75">
      <c r="A124" s="350" t="s">
        <v>245</v>
      </c>
      <c r="B124" s="350"/>
      <c r="C124" s="350"/>
    </row>
    <row r="125" spans="1:3" ht="15" customHeight="1" thickBot="1">
      <c r="A125" s="347" t="s">
        <v>246</v>
      </c>
      <c r="B125" s="347"/>
      <c r="C125" s="35" t="s">
        <v>69</v>
      </c>
    </row>
    <row r="126" spans="1:4" ht="13.5" customHeight="1" thickBot="1">
      <c r="A126" s="47">
        <v>1</v>
      </c>
      <c r="B126" s="128" t="s">
        <v>247</v>
      </c>
      <c r="C126" s="152">
        <f>+C51-C101</f>
        <v>-15870</v>
      </c>
      <c r="D126" s="153"/>
    </row>
    <row r="127" spans="1:3" ht="7.5" customHeight="1">
      <c r="A127" s="150"/>
      <c r="B127" s="150"/>
      <c r="C127" s="151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Füzesgyarmat Város Önkormányzat
2013. ÉVI KÖLTSÉGVETÉS
ÁLLAMI (ÁLLAMIGAZGATÁSI) FELADATOK MÉRLEGE&amp;10
&amp;R&amp;"Times New Roman CE,Félkövér dőlt"&amp;11 1.4. melléklet a ........./2013. (.......) önkormányzati rendelethez</oddHeader>
  </headerFooter>
  <rowBreaks count="1" manualBreakCount="1">
    <brk id="6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28">
      <selection activeCell="C8" sqref="C8"/>
    </sheetView>
  </sheetViews>
  <sheetFormatPr defaultColWidth="9.00390625" defaultRowHeight="12.75"/>
  <cols>
    <col min="1" max="1" width="9.625" style="256" customWidth="1"/>
    <col min="2" max="2" width="9.625" style="257" customWidth="1"/>
    <col min="3" max="3" width="72.00390625" style="257" customWidth="1"/>
    <col min="4" max="4" width="25.00390625" style="257" customWidth="1"/>
    <col min="5" max="16384" width="9.375" style="186" customWidth="1"/>
  </cols>
  <sheetData>
    <row r="1" spans="1:4" s="173" customFormat="1" ht="21" customHeight="1" thickBot="1">
      <c r="A1" s="169"/>
      <c r="B1" s="170"/>
      <c r="C1" s="171"/>
      <c r="D1" s="172" t="s">
        <v>276</v>
      </c>
    </row>
    <row r="2" spans="1:4" s="176" customFormat="1" ht="25.5" customHeight="1">
      <c r="A2" s="343" t="s">
        <v>277</v>
      </c>
      <c r="B2" s="344"/>
      <c r="C2" s="174" t="s">
        <v>278</v>
      </c>
      <c r="D2" s="175" t="s">
        <v>279</v>
      </c>
    </row>
    <row r="3" spans="1:4" s="176" customFormat="1" ht="16.5" thickBot="1">
      <c r="A3" s="177" t="s">
        <v>280</v>
      </c>
      <c r="B3" s="178"/>
      <c r="C3" s="179" t="s">
        <v>281</v>
      </c>
      <c r="D3" s="180" t="s">
        <v>282</v>
      </c>
    </row>
    <row r="4" spans="1:4" s="183" customFormat="1" ht="15.75" customHeight="1" thickBot="1">
      <c r="A4" s="181"/>
      <c r="B4" s="181"/>
      <c r="C4" s="181"/>
      <c r="D4" s="182" t="s">
        <v>1</v>
      </c>
    </row>
    <row r="5" spans="1:4" ht="13.5" thickBot="1">
      <c r="A5" s="345" t="s">
        <v>283</v>
      </c>
      <c r="B5" s="346"/>
      <c r="C5" s="184" t="s">
        <v>284</v>
      </c>
      <c r="D5" s="185" t="s">
        <v>285</v>
      </c>
    </row>
    <row r="6" spans="1:4" s="190" customFormat="1" ht="12.75" customHeight="1" thickBot="1">
      <c r="A6" s="187">
        <v>1</v>
      </c>
      <c r="B6" s="188">
        <v>2</v>
      </c>
      <c r="C6" s="188">
        <v>3</v>
      </c>
      <c r="D6" s="189">
        <v>4</v>
      </c>
    </row>
    <row r="7" spans="1:4" s="190" customFormat="1" ht="15.75" customHeight="1" thickBot="1">
      <c r="A7" s="191"/>
      <c r="B7" s="192"/>
      <c r="C7" s="192" t="s">
        <v>18</v>
      </c>
      <c r="D7" s="193"/>
    </row>
    <row r="8" spans="1:4" s="197" customFormat="1" ht="12" customHeight="1" thickBot="1">
      <c r="A8" s="187" t="s">
        <v>17</v>
      </c>
      <c r="B8" s="194"/>
      <c r="C8" s="195" t="s">
        <v>286</v>
      </c>
      <c r="D8" s="196">
        <f>SUM(D9:D16)</f>
        <v>0</v>
      </c>
    </row>
    <row r="9" spans="1:4" s="197" customFormat="1" ht="12" customHeight="1">
      <c r="A9" s="198"/>
      <c r="B9" s="199" t="s">
        <v>185</v>
      </c>
      <c r="C9" s="57" t="s">
        <v>85</v>
      </c>
      <c r="D9" s="200"/>
    </row>
    <row r="10" spans="1:4" s="197" customFormat="1" ht="12" customHeight="1">
      <c r="A10" s="201"/>
      <c r="B10" s="199" t="s">
        <v>187</v>
      </c>
      <c r="C10" s="59" t="s">
        <v>87</v>
      </c>
      <c r="D10" s="202"/>
    </row>
    <row r="11" spans="1:4" s="197" customFormat="1" ht="12" customHeight="1">
      <c r="A11" s="201"/>
      <c r="B11" s="199" t="s">
        <v>188</v>
      </c>
      <c r="C11" s="59" t="s">
        <v>89</v>
      </c>
      <c r="D11" s="202"/>
    </row>
    <row r="12" spans="1:4" s="197" customFormat="1" ht="12" customHeight="1">
      <c r="A12" s="201"/>
      <c r="B12" s="199" t="s">
        <v>189</v>
      </c>
      <c r="C12" s="59" t="s">
        <v>91</v>
      </c>
      <c r="D12" s="202"/>
    </row>
    <row r="13" spans="1:4" s="197" customFormat="1" ht="12" customHeight="1">
      <c r="A13" s="201"/>
      <c r="B13" s="199" t="s">
        <v>287</v>
      </c>
      <c r="C13" s="62" t="s">
        <v>93</v>
      </c>
      <c r="D13" s="202"/>
    </row>
    <row r="14" spans="1:4" s="197" customFormat="1" ht="12" customHeight="1">
      <c r="A14" s="203"/>
      <c r="B14" s="199" t="s">
        <v>192</v>
      </c>
      <c r="C14" s="59" t="s">
        <v>288</v>
      </c>
      <c r="D14" s="204"/>
    </row>
    <row r="15" spans="1:4" s="205" customFormat="1" ht="12" customHeight="1">
      <c r="A15" s="201"/>
      <c r="B15" s="199" t="s">
        <v>194</v>
      </c>
      <c r="C15" s="59" t="s">
        <v>289</v>
      </c>
      <c r="D15" s="202"/>
    </row>
    <row r="16" spans="1:4" s="205" customFormat="1" ht="12" customHeight="1" thickBot="1">
      <c r="A16" s="206"/>
      <c r="B16" s="207" t="s">
        <v>196</v>
      </c>
      <c r="C16" s="62" t="s">
        <v>290</v>
      </c>
      <c r="D16" s="208"/>
    </row>
    <row r="17" spans="1:4" s="197" customFormat="1" ht="12" customHeight="1" thickBot="1">
      <c r="A17" s="187" t="s">
        <v>19</v>
      </c>
      <c r="B17" s="194"/>
      <c r="C17" s="195" t="s">
        <v>291</v>
      </c>
      <c r="D17" s="196">
        <f>SUM(D18:D21)</f>
        <v>0</v>
      </c>
    </row>
    <row r="18" spans="1:4" s="205" customFormat="1" ht="12" customHeight="1">
      <c r="A18" s="201"/>
      <c r="B18" s="199" t="s">
        <v>75</v>
      </c>
      <c r="C18" s="69" t="s">
        <v>292</v>
      </c>
      <c r="D18" s="202"/>
    </row>
    <row r="19" spans="1:4" s="205" customFormat="1" ht="12" customHeight="1">
      <c r="A19" s="201"/>
      <c r="B19" s="199" t="s">
        <v>77</v>
      </c>
      <c r="C19" s="59" t="s">
        <v>293</v>
      </c>
      <c r="D19" s="202"/>
    </row>
    <row r="20" spans="1:4" s="205" customFormat="1" ht="12" customHeight="1">
      <c r="A20" s="201"/>
      <c r="B20" s="199" t="s">
        <v>79</v>
      </c>
      <c r="C20" s="59" t="s">
        <v>294</v>
      </c>
      <c r="D20" s="202"/>
    </row>
    <row r="21" spans="1:4" s="205" customFormat="1" ht="12" customHeight="1" thickBot="1">
      <c r="A21" s="201"/>
      <c r="B21" s="199" t="s">
        <v>81</v>
      </c>
      <c r="C21" s="59" t="s">
        <v>293</v>
      </c>
      <c r="D21" s="202"/>
    </row>
    <row r="22" spans="1:4" s="205" customFormat="1" ht="12" customHeight="1" thickBot="1">
      <c r="A22" s="209" t="s">
        <v>21</v>
      </c>
      <c r="B22" s="132"/>
      <c r="C22" s="132" t="s">
        <v>295</v>
      </c>
      <c r="D22" s="196">
        <f>+D23+D24</f>
        <v>0</v>
      </c>
    </row>
    <row r="23" spans="1:4" s="205" customFormat="1" ht="12" customHeight="1">
      <c r="A23" s="210"/>
      <c r="B23" s="211" t="s">
        <v>84</v>
      </c>
      <c r="C23" s="212" t="s">
        <v>141</v>
      </c>
      <c r="D23" s="213"/>
    </row>
    <row r="24" spans="1:4" s="205" customFormat="1" ht="12" customHeight="1" thickBot="1">
      <c r="A24" s="214"/>
      <c r="B24" s="215" t="s">
        <v>86</v>
      </c>
      <c r="C24" s="216" t="s">
        <v>143</v>
      </c>
      <c r="D24" s="217"/>
    </row>
    <row r="25" spans="1:4" s="205" customFormat="1" ht="12" customHeight="1" thickBot="1">
      <c r="A25" s="209" t="s">
        <v>23</v>
      </c>
      <c r="B25" s="132"/>
      <c r="C25" s="132" t="s">
        <v>296</v>
      </c>
      <c r="D25" s="218"/>
    </row>
    <row r="26" spans="1:4" s="197" customFormat="1" ht="12" customHeight="1" thickBot="1">
      <c r="A26" s="209" t="s">
        <v>25</v>
      </c>
      <c r="B26" s="194"/>
      <c r="C26" s="132" t="s">
        <v>297</v>
      </c>
      <c r="D26" s="218"/>
    </row>
    <row r="27" spans="1:4" s="197" customFormat="1" ht="12" customHeight="1" thickBot="1">
      <c r="A27" s="187" t="s">
        <v>27</v>
      </c>
      <c r="B27" s="219"/>
      <c r="C27" s="132" t="s">
        <v>298</v>
      </c>
      <c r="D27" s="220">
        <f>+D8+D17+D22+D25+D26</f>
        <v>0</v>
      </c>
    </row>
    <row r="28" spans="1:4" s="197" customFormat="1" ht="12" customHeight="1" thickBot="1">
      <c r="A28" s="221" t="s">
        <v>29</v>
      </c>
      <c r="B28" s="222"/>
      <c r="C28" s="223" t="s">
        <v>299</v>
      </c>
      <c r="D28" s="224">
        <f>+D29+D30</f>
        <v>0</v>
      </c>
    </row>
    <row r="29" spans="1:4" s="197" customFormat="1" ht="12" customHeight="1">
      <c r="A29" s="198"/>
      <c r="B29" s="225" t="s">
        <v>140</v>
      </c>
      <c r="C29" s="212" t="s">
        <v>300</v>
      </c>
      <c r="D29" s="213"/>
    </row>
    <row r="30" spans="1:4" s="205" customFormat="1" ht="12" customHeight="1" thickBot="1">
      <c r="A30" s="226"/>
      <c r="B30" s="227" t="s">
        <v>142</v>
      </c>
      <c r="C30" s="228" t="s">
        <v>301</v>
      </c>
      <c r="D30" s="229"/>
    </row>
    <row r="31" spans="1:4" s="205" customFormat="1" ht="12" customHeight="1" thickBot="1">
      <c r="A31" s="230" t="s">
        <v>31</v>
      </c>
      <c r="B31" s="231"/>
      <c r="C31" s="232" t="s">
        <v>302</v>
      </c>
      <c r="D31" s="233"/>
    </row>
    <row r="32" spans="1:4" s="205" customFormat="1" ht="15" customHeight="1" thickBot="1">
      <c r="A32" s="230" t="s">
        <v>33</v>
      </c>
      <c r="B32" s="234"/>
      <c r="C32" s="235" t="s">
        <v>303</v>
      </c>
      <c r="D32" s="236">
        <f>+D27+D28+D31</f>
        <v>0</v>
      </c>
    </row>
    <row r="33" spans="1:4" s="205" customFormat="1" ht="15" customHeight="1">
      <c r="A33" s="237"/>
      <c r="B33" s="237"/>
      <c r="C33" s="238"/>
      <c r="D33" s="239"/>
    </row>
    <row r="34" spans="1:4" ht="13.5" thickBot="1">
      <c r="A34" s="240"/>
      <c r="B34" s="241"/>
      <c r="C34" s="241"/>
      <c r="D34" s="242"/>
    </row>
    <row r="35" spans="1:4" s="190" customFormat="1" ht="16.5" customHeight="1" thickBot="1">
      <c r="A35" s="243"/>
      <c r="B35" s="244"/>
      <c r="C35" s="245" t="s">
        <v>40</v>
      </c>
      <c r="D35" s="236"/>
    </row>
    <row r="36" spans="1:4" s="246" customFormat="1" ht="12" customHeight="1" thickBot="1">
      <c r="A36" s="209" t="s">
        <v>17</v>
      </c>
      <c r="B36" s="44"/>
      <c r="C36" s="132" t="s">
        <v>304</v>
      </c>
      <c r="D36" s="196">
        <f>SUM(D37:D41)</f>
        <v>40750</v>
      </c>
    </row>
    <row r="37" spans="1:4" ht="12" customHeight="1">
      <c r="A37" s="247"/>
      <c r="B37" s="248" t="s">
        <v>185</v>
      </c>
      <c r="C37" s="69" t="s">
        <v>186</v>
      </c>
      <c r="D37" s="249">
        <v>28351</v>
      </c>
    </row>
    <row r="38" spans="1:4" ht="12" customHeight="1">
      <c r="A38" s="250"/>
      <c r="B38" s="251" t="s">
        <v>187</v>
      </c>
      <c r="C38" s="59" t="s">
        <v>44</v>
      </c>
      <c r="D38" s="252">
        <v>7408</v>
      </c>
    </row>
    <row r="39" spans="1:4" ht="12" customHeight="1">
      <c r="A39" s="250"/>
      <c r="B39" s="251" t="s">
        <v>188</v>
      </c>
      <c r="C39" s="59" t="s">
        <v>46</v>
      </c>
      <c r="D39" s="252">
        <v>4991</v>
      </c>
    </row>
    <row r="40" spans="1:4" ht="12" customHeight="1">
      <c r="A40" s="250"/>
      <c r="B40" s="251" t="s">
        <v>189</v>
      </c>
      <c r="C40" s="59" t="s">
        <v>48</v>
      </c>
      <c r="D40" s="252"/>
    </row>
    <row r="41" spans="1:4" ht="12" customHeight="1" thickBot="1">
      <c r="A41" s="250"/>
      <c r="B41" s="251" t="s">
        <v>190</v>
      </c>
      <c r="C41" s="59" t="s">
        <v>191</v>
      </c>
      <c r="D41" s="252"/>
    </row>
    <row r="42" spans="1:4" ht="12" customHeight="1" thickBot="1">
      <c r="A42" s="209" t="s">
        <v>19</v>
      </c>
      <c r="B42" s="44"/>
      <c r="C42" s="132" t="s">
        <v>305</v>
      </c>
      <c r="D42" s="196">
        <f>SUM(D43:D46)</f>
        <v>0</v>
      </c>
    </row>
    <row r="43" spans="1:4" s="246" customFormat="1" ht="12" customHeight="1">
      <c r="A43" s="247"/>
      <c r="B43" s="248" t="s">
        <v>75</v>
      </c>
      <c r="C43" s="69" t="s">
        <v>52</v>
      </c>
      <c r="D43" s="249"/>
    </row>
    <row r="44" spans="1:4" ht="12" customHeight="1">
      <c r="A44" s="250"/>
      <c r="B44" s="248" t="s">
        <v>77</v>
      </c>
      <c r="C44" s="59" t="s">
        <v>54</v>
      </c>
      <c r="D44" s="252"/>
    </row>
    <row r="45" spans="1:4" ht="12" customHeight="1">
      <c r="A45" s="250"/>
      <c r="B45" s="248" t="s">
        <v>79</v>
      </c>
      <c r="C45" s="59" t="s">
        <v>306</v>
      </c>
      <c r="D45" s="252"/>
    </row>
    <row r="46" spans="1:4" ht="12" customHeight="1" thickBot="1">
      <c r="A46" s="250"/>
      <c r="B46" s="248" t="s">
        <v>81</v>
      </c>
      <c r="C46" s="59" t="s">
        <v>307</v>
      </c>
      <c r="D46" s="252"/>
    </row>
    <row r="47" spans="1:4" ht="12" customHeight="1" thickBot="1">
      <c r="A47" s="209" t="s">
        <v>21</v>
      </c>
      <c r="B47" s="44"/>
      <c r="C47" s="44" t="s">
        <v>308</v>
      </c>
      <c r="D47" s="218"/>
    </row>
    <row r="48" spans="1:4" s="205" customFormat="1" ht="12" customHeight="1" thickBot="1">
      <c r="A48" s="230" t="s">
        <v>23</v>
      </c>
      <c r="B48" s="231"/>
      <c r="C48" s="232" t="s">
        <v>309</v>
      </c>
      <c r="D48" s="233"/>
    </row>
    <row r="49" spans="1:4" ht="15" customHeight="1" thickBot="1">
      <c r="A49" s="209" t="s">
        <v>25</v>
      </c>
      <c r="B49" s="253"/>
      <c r="C49" s="254" t="s">
        <v>310</v>
      </c>
      <c r="D49" s="255">
        <f>+D36+D42+D47+D48</f>
        <v>40750</v>
      </c>
    </row>
    <row r="50" ht="13.5" thickBot="1">
      <c r="D50" s="258"/>
    </row>
    <row r="51" spans="1:4" ht="15" customHeight="1" thickBot="1">
      <c r="A51" s="259" t="s">
        <v>311</v>
      </c>
      <c r="B51" s="260"/>
      <c r="C51" s="261"/>
      <c r="D51" s="262"/>
    </row>
    <row r="52" spans="1:4" ht="14.25" customHeight="1" thickBot="1">
      <c r="A52" s="259" t="s">
        <v>312</v>
      </c>
      <c r="B52" s="260"/>
      <c r="C52" s="261"/>
      <c r="D52" s="262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C7" sqref="C7"/>
    </sheetView>
  </sheetViews>
  <sheetFormatPr defaultColWidth="9.00390625" defaultRowHeight="12.75"/>
  <cols>
    <col min="1" max="1" width="9.625" style="268" customWidth="1"/>
    <col min="2" max="2" width="9.625" style="186" customWidth="1"/>
    <col min="3" max="3" width="72.00390625" style="186" customWidth="1"/>
    <col min="4" max="4" width="25.00390625" style="186" customWidth="1"/>
    <col min="5" max="16384" width="9.375" style="186" customWidth="1"/>
  </cols>
  <sheetData>
    <row r="1" spans="1:4" s="173" customFormat="1" ht="21" customHeight="1" thickBot="1">
      <c r="A1" s="169"/>
      <c r="B1" s="170"/>
      <c r="C1" s="263"/>
      <c r="D1" s="172" t="s">
        <v>313</v>
      </c>
    </row>
    <row r="2" spans="1:4" s="176" customFormat="1" ht="25.5" customHeight="1">
      <c r="A2" s="343" t="s">
        <v>277</v>
      </c>
      <c r="B2" s="344"/>
      <c r="C2" s="264" t="s">
        <v>278</v>
      </c>
      <c r="D2" s="265" t="s">
        <v>279</v>
      </c>
    </row>
    <row r="3" spans="1:4" s="176" customFormat="1" ht="16.5" thickBot="1">
      <c r="A3" s="177" t="s">
        <v>280</v>
      </c>
      <c r="B3" s="178"/>
      <c r="C3" s="266" t="s">
        <v>314</v>
      </c>
      <c r="D3" s="267" t="s">
        <v>315</v>
      </c>
    </row>
    <row r="4" spans="1:4" s="183" customFormat="1" ht="15.75" customHeight="1" thickBot="1">
      <c r="A4" s="181"/>
      <c r="B4" s="181"/>
      <c r="C4" s="181"/>
      <c r="D4" s="182" t="s">
        <v>1</v>
      </c>
    </row>
    <row r="5" spans="1:4" ht="13.5" thickBot="1">
      <c r="A5" s="345" t="s">
        <v>283</v>
      </c>
      <c r="B5" s="346"/>
      <c r="C5" s="184" t="s">
        <v>284</v>
      </c>
      <c r="D5" s="185" t="s">
        <v>285</v>
      </c>
    </row>
    <row r="6" spans="1:4" s="190" customFormat="1" ht="12.75" customHeight="1" thickBot="1">
      <c r="A6" s="187">
        <v>1</v>
      </c>
      <c r="B6" s="188">
        <v>2</v>
      </c>
      <c r="C6" s="188">
        <v>3</v>
      </c>
      <c r="D6" s="189">
        <v>4</v>
      </c>
    </row>
    <row r="7" spans="1:4" s="190" customFormat="1" ht="15.75" customHeight="1" thickBot="1">
      <c r="A7" s="191"/>
      <c r="B7" s="192"/>
      <c r="C7" s="192" t="s">
        <v>18</v>
      </c>
      <c r="D7" s="193"/>
    </row>
    <row r="8" spans="1:4" s="197" customFormat="1" ht="12" customHeight="1" thickBot="1">
      <c r="A8" s="187" t="s">
        <v>17</v>
      </c>
      <c r="B8" s="194"/>
      <c r="C8" s="195" t="s">
        <v>286</v>
      </c>
      <c r="D8" s="196">
        <f>SUM(D9:D16)</f>
        <v>4597</v>
      </c>
    </row>
    <row r="9" spans="1:4" s="197" customFormat="1" ht="12" customHeight="1">
      <c r="A9" s="198"/>
      <c r="B9" s="199" t="s">
        <v>185</v>
      </c>
      <c r="C9" s="57" t="s">
        <v>85</v>
      </c>
      <c r="D9" s="200"/>
    </row>
    <row r="10" spans="1:4" s="197" customFormat="1" ht="12" customHeight="1">
      <c r="A10" s="201"/>
      <c r="B10" s="199" t="s">
        <v>187</v>
      </c>
      <c r="C10" s="59" t="s">
        <v>87</v>
      </c>
      <c r="D10" s="202"/>
    </row>
    <row r="11" spans="1:4" s="197" customFormat="1" ht="12" customHeight="1">
      <c r="A11" s="201"/>
      <c r="B11" s="199" t="s">
        <v>188</v>
      </c>
      <c r="C11" s="59" t="s">
        <v>89</v>
      </c>
      <c r="D11" s="202">
        <v>3620</v>
      </c>
    </row>
    <row r="12" spans="1:4" s="197" customFormat="1" ht="12" customHeight="1">
      <c r="A12" s="201"/>
      <c r="B12" s="199" t="s">
        <v>189</v>
      </c>
      <c r="C12" s="59" t="s">
        <v>91</v>
      </c>
      <c r="D12" s="202"/>
    </row>
    <row r="13" spans="1:4" s="197" customFormat="1" ht="12" customHeight="1">
      <c r="A13" s="201"/>
      <c r="B13" s="199" t="s">
        <v>287</v>
      </c>
      <c r="C13" s="62" t="s">
        <v>93</v>
      </c>
      <c r="D13" s="202"/>
    </row>
    <row r="14" spans="1:4" s="197" customFormat="1" ht="12" customHeight="1">
      <c r="A14" s="203"/>
      <c r="B14" s="199" t="s">
        <v>192</v>
      </c>
      <c r="C14" s="59" t="s">
        <v>288</v>
      </c>
      <c r="D14" s="204">
        <v>977</v>
      </c>
    </row>
    <row r="15" spans="1:4" s="205" customFormat="1" ht="12" customHeight="1">
      <c r="A15" s="201"/>
      <c r="B15" s="199" t="s">
        <v>194</v>
      </c>
      <c r="C15" s="59" t="s">
        <v>289</v>
      </c>
      <c r="D15" s="202"/>
    </row>
    <row r="16" spans="1:4" s="205" customFormat="1" ht="12" customHeight="1" thickBot="1">
      <c r="A16" s="206"/>
      <c r="B16" s="207" t="s">
        <v>196</v>
      </c>
      <c r="C16" s="62" t="s">
        <v>290</v>
      </c>
      <c r="D16" s="208"/>
    </row>
    <row r="17" spans="1:4" s="197" customFormat="1" ht="12" customHeight="1" thickBot="1">
      <c r="A17" s="187" t="s">
        <v>19</v>
      </c>
      <c r="B17" s="194"/>
      <c r="C17" s="195" t="s">
        <v>291</v>
      </c>
      <c r="D17" s="196">
        <f>SUM(D18:D21)</f>
        <v>0</v>
      </c>
    </row>
    <row r="18" spans="1:4" s="205" customFormat="1" ht="12" customHeight="1">
      <c r="A18" s="201"/>
      <c r="B18" s="199" t="s">
        <v>75</v>
      </c>
      <c r="C18" s="69" t="s">
        <v>292</v>
      </c>
      <c r="D18" s="202"/>
    </row>
    <row r="19" spans="1:4" s="205" customFormat="1" ht="12" customHeight="1">
      <c r="A19" s="201"/>
      <c r="B19" s="199" t="s">
        <v>77</v>
      </c>
      <c r="C19" s="59" t="s">
        <v>293</v>
      </c>
      <c r="D19" s="202"/>
    </row>
    <row r="20" spans="1:4" s="205" customFormat="1" ht="12" customHeight="1">
      <c r="A20" s="201"/>
      <c r="B20" s="199" t="s">
        <v>79</v>
      </c>
      <c r="C20" s="59" t="s">
        <v>294</v>
      </c>
      <c r="D20" s="202"/>
    </row>
    <row r="21" spans="1:4" s="205" customFormat="1" ht="12" customHeight="1" thickBot="1">
      <c r="A21" s="201"/>
      <c r="B21" s="199" t="s">
        <v>81</v>
      </c>
      <c r="C21" s="59" t="s">
        <v>293</v>
      </c>
      <c r="D21" s="202"/>
    </row>
    <row r="22" spans="1:4" s="205" customFormat="1" ht="12" customHeight="1" thickBot="1">
      <c r="A22" s="209" t="s">
        <v>21</v>
      </c>
      <c r="B22" s="132"/>
      <c r="C22" s="132" t="s">
        <v>295</v>
      </c>
      <c r="D22" s="196">
        <f>+D23+D24</f>
        <v>0</v>
      </c>
    </row>
    <row r="23" spans="1:4" s="197" customFormat="1" ht="12" customHeight="1">
      <c r="A23" s="210"/>
      <c r="B23" s="211" t="s">
        <v>84</v>
      </c>
      <c r="C23" s="212" t="s">
        <v>141</v>
      </c>
      <c r="D23" s="213"/>
    </row>
    <row r="24" spans="1:4" s="197" customFormat="1" ht="12" customHeight="1" thickBot="1">
      <c r="A24" s="214"/>
      <c r="B24" s="215" t="s">
        <v>86</v>
      </c>
      <c r="C24" s="216" t="s">
        <v>143</v>
      </c>
      <c r="D24" s="217"/>
    </row>
    <row r="25" spans="1:4" s="197" customFormat="1" ht="12" customHeight="1" thickBot="1">
      <c r="A25" s="209" t="s">
        <v>23</v>
      </c>
      <c r="B25" s="194"/>
      <c r="C25" s="132" t="s">
        <v>316</v>
      </c>
      <c r="D25" s="218"/>
    </row>
    <row r="26" spans="1:4" s="205" customFormat="1" ht="12" customHeight="1" thickBot="1">
      <c r="A26" s="187" t="s">
        <v>25</v>
      </c>
      <c r="B26" s="219"/>
      <c r="C26" s="132" t="s">
        <v>317</v>
      </c>
      <c r="D26" s="220">
        <f>SUM(D8+D17+D22+D25)</f>
        <v>4597</v>
      </c>
    </row>
    <row r="27" spans="1:4" s="205" customFormat="1" ht="15" customHeight="1" thickBot="1">
      <c r="A27" s="221" t="s">
        <v>27</v>
      </c>
      <c r="B27" s="222"/>
      <c r="C27" s="223" t="s">
        <v>318</v>
      </c>
      <c r="D27" s="224">
        <f>+D28+D29</f>
        <v>0</v>
      </c>
    </row>
    <row r="28" spans="1:4" s="205" customFormat="1" ht="15" customHeight="1">
      <c r="A28" s="198"/>
      <c r="B28" s="225" t="s">
        <v>118</v>
      </c>
      <c r="C28" s="212" t="s">
        <v>300</v>
      </c>
      <c r="D28" s="213"/>
    </row>
    <row r="29" spans="1:4" ht="15.75" thickBot="1">
      <c r="A29" s="226"/>
      <c r="B29" s="227" t="s">
        <v>130</v>
      </c>
      <c r="C29" s="228" t="s">
        <v>301</v>
      </c>
      <c r="D29" s="229"/>
    </row>
    <row r="30" spans="1:4" s="190" customFormat="1" ht="16.5" customHeight="1" thickBot="1">
      <c r="A30" s="230" t="s">
        <v>29</v>
      </c>
      <c r="B30" s="231"/>
      <c r="C30" s="232" t="s">
        <v>319</v>
      </c>
      <c r="D30" s="233"/>
    </row>
    <row r="31" spans="1:4" s="246" customFormat="1" ht="12" customHeight="1" thickBot="1">
      <c r="A31" s="230" t="s">
        <v>31</v>
      </c>
      <c r="B31" s="234"/>
      <c r="C31" s="235" t="s">
        <v>320</v>
      </c>
      <c r="D31" s="236">
        <f>+D26+D27+D30</f>
        <v>4597</v>
      </c>
    </row>
    <row r="32" spans="1:4" ht="12" customHeight="1">
      <c r="A32" s="237"/>
      <c r="B32" s="237"/>
      <c r="C32" s="238"/>
      <c r="D32" s="239"/>
    </row>
    <row r="33" spans="1:4" ht="12" customHeight="1" thickBot="1">
      <c r="A33" s="240"/>
      <c r="B33" s="241"/>
      <c r="C33" s="241"/>
      <c r="D33" s="242"/>
    </row>
    <row r="34" spans="1:4" ht="12" customHeight="1" thickBot="1">
      <c r="A34" s="243"/>
      <c r="B34" s="244"/>
      <c r="C34" s="245" t="s">
        <v>40</v>
      </c>
      <c r="D34" s="236"/>
    </row>
    <row r="35" spans="1:4" ht="12" customHeight="1" thickBot="1">
      <c r="A35" s="209" t="s">
        <v>17</v>
      </c>
      <c r="B35" s="44"/>
      <c r="C35" s="132" t="s">
        <v>304</v>
      </c>
      <c r="D35" s="196">
        <f>SUM(D36:D40)</f>
        <v>79332</v>
      </c>
    </row>
    <row r="36" spans="1:4" ht="12" customHeight="1">
      <c r="A36" s="247"/>
      <c r="B36" s="248" t="s">
        <v>185</v>
      </c>
      <c r="C36" s="69" t="s">
        <v>186</v>
      </c>
      <c r="D36" s="249">
        <v>56517</v>
      </c>
    </row>
    <row r="37" spans="1:4" ht="12" customHeight="1">
      <c r="A37" s="250"/>
      <c r="B37" s="251" t="s">
        <v>187</v>
      </c>
      <c r="C37" s="59" t="s">
        <v>44</v>
      </c>
      <c r="D37" s="252">
        <v>14951</v>
      </c>
    </row>
    <row r="38" spans="1:4" s="246" customFormat="1" ht="12" customHeight="1">
      <c r="A38" s="250"/>
      <c r="B38" s="251" t="s">
        <v>188</v>
      </c>
      <c r="C38" s="59" t="s">
        <v>46</v>
      </c>
      <c r="D38" s="252">
        <v>7864</v>
      </c>
    </row>
    <row r="39" spans="1:4" ht="12" customHeight="1">
      <c r="A39" s="250"/>
      <c r="B39" s="251" t="s">
        <v>189</v>
      </c>
      <c r="C39" s="59" t="s">
        <v>48</v>
      </c>
      <c r="D39" s="252"/>
    </row>
    <row r="40" spans="1:4" ht="12" customHeight="1" thickBot="1">
      <c r="A40" s="250"/>
      <c r="B40" s="251" t="s">
        <v>190</v>
      </c>
      <c r="C40" s="59" t="s">
        <v>191</v>
      </c>
      <c r="D40" s="252"/>
    </row>
    <row r="41" spans="1:4" ht="12" customHeight="1" thickBot="1">
      <c r="A41" s="209" t="s">
        <v>19</v>
      </c>
      <c r="B41" s="44"/>
      <c r="C41" s="132" t="s">
        <v>305</v>
      </c>
      <c r="D41" s="196">
        <f>SUM(D42:D45)</f>
        <v>0</v>
      </c>
    </row>
    <row r="42" spans="1:4" ht="12" customHeight="1">
      <c r="A42" s="247"/>
      <c r="B42" s="248" t="s">
        <v>75</v>
      </c>
      <c r="C42" s="69" t="s">
        <v>52</v>
      </c>
      <c r="D42" s="249"/>
    </row>
    <row r="43" spans="1:4" ht="15" customHeight="1">
      <c r="A43" s="250"/>
      <c r="B43" s="251" t="s">
        <v>77</v>
      </c>
      <c r="C43" s="59" t="s">
        <v>54</v>
      </c>
      <c r="D43" s="252"/>
    </row>
    <row r="44" spans="1:4" ht="12.75">
      <c r="A44" s="250"/>
      <c r="B44" s="251" t="s">
        <v>79</v>
      </c>
      <c r="C44" s="59" t="s">
        <v>306</v>
      </c>
      <c r="D44" s="252"/>
    </row>
    <row r="45" spans="1:4" ht="15" customHeight="1" thickBot="1">
      <c r="A45" s="250"/>
      <c r="B45" s="251" t="s">
        <v>81</v>
      </c>
      <c r="C45" s="59" t="s">
        <v>307</v>
      </c>
      <c r="D45" s="252"/>
    </row>
    <row r="46" spans="1:4" ht="14.25" customHeight="1" thickBot="1">
      <c r="A46" s="209" t="s">
        <v>21</v>
      </c>
      <c r="B46" s="44"/>
      <c r="C46" s="44" t="s">
        <v>308</v>
      </c>
      <c r="D46" s="218"/>
    </row>
    <row r="47" spans="1:4" ht="13.5" thickBot="1">
      <c r="A47" s="230" t="s">
        <v>23</v>
      </c>
      <c r="B47" s="231"/>
      <c r="C47" s="232" t="s">
        <v>309</v>
      </c>
      <c r="D47" s="233"/>
    </row>
    <row r="48" spans="1:4" ht="13.5" thickBot="1">
      <c r="A48" s="209" t="s">
        <v>25</v>
      </c>
      <c r="B48" s="253"/>
      <c r="C48" s="254" t="s">
        <v>310</v>
      </c>
      <c r="D48" s="255">
        <f>+D35+D41+D46+D47</f>
        <v>79332</v>
      </c>
    </row>
    <row r="49" spans="1:4" ht="13.5" thickBot="1">
      <c r="A49" s="256"/>
      <c r="B49" s="257"/>
      <c r="C49" s="257"/>
      <c r="D49" s="258"/>
    </row>
    <row r="50" spans="1:4" ht="13.5" thickBot="1">
      <c r="A50" s="259" t="s">
        <v>311</v>
      </c>
      <c r="B50" s="260"/>
      <c r="C50" s="261"/>
      <c r="D50" s="262"/>
    </row>
    <row r="51" spans="1:4" ht="13.5" thickBot="1">
      <c r="A51" s="259" t="s">
        <v>312</v>
      </c>
      <c r="B51" s="260"/>
      <c r="C51" s="261"/>
      <c r="D51" s="262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D16" sqref="D16"/>
    </sheetView>
  </sheetViews>
  <sheetFormatPr defaultColWidth="9.00390625" defaultRowHeight="12.75"/>
  <cols>
    <col min="1" max="1" width="9.625" style="268" customWidth="1"/>
    <col min="2" max="2" width="9.625" style="186" customWidth="1"/>
    <col min="3" max="3" width="72.00390625" style="186" customWidth="1"/>
    <col min="4" max="4" width="25.00390625" style="186" customWidth="1"/>
    <col min="5" max="16384" width="9.375" style="186" customWidth="1"/>
  </cols>
  <sheetData>
    <row r="1" spans="1:4" s="173" customFormat="1" ht="21" customHeight="1" thickBot="1">
      <c r="A1" s="169"/>
      <c r="B1" s="170"/>
      <c r="C1" s="263"/>
      <c r="D1" s="172" t="s">
        <v>321</v>
      </c>
    </row>
    <row r="2" spans="1:4" s="176" customFormat="1" ht="25.5" customHeight="1">
      <c r="A2" s="343" t="s">
        <v>277</v>
      </c>
      <c r="B2" s="344"/>
      <c r="C2" s="264" t="s">
        <v>278</v>
      </c>
      <c r="D2" s="265" t="s">
        <v>279</v>
      </c>
    </row>
    <row r="3" spans="1:4" s="176" customFormat="1" ht="16.5" thickBot="1">
      <c r="A3" s="177" t="s">
        <v>280</v>
      </c>
      <c r="B3" s="178"/>
      <c r="C3" s="266" t="s">
        <v>322</v>
      </c>
      <c r="D3" s="267" t="s">
        <v>279</v>
      </c>
    </row>
    <row r="4" spans="1:4" s="183" customFormat="1" ht="15.75" customHeight="1" thickBot="1">
      <c r="A4" s="181"/>
      <c r="B4" s="181"/>
      <c r="C4" s="181"/>
      <c r="D4" s="182" t="s">
        <v>1</v>
      </c>
    </row>
    <row r="5" spans="1:4" ht="13.5" thickBot="1">
      <c r="A5" s="345" t="s">
        <v>283</v>
      </c>
      <c r="B5" s="346"/>
      <c r="C5" s="184" t="s">
        <v>284</v>
      </c>
      <c r="D5" s="185" t="s">
        <v>285</v>
      </c>
    </row>
    <row r="6" spans="1:4" s="190" customFormat="1" ht="12.75" customHeight="1" thickBot="1">
      <c r="A6" s="187">
        <v>1</v>
      </c>
      <c r="B6" s="188">
        <v>2</v>
      </c>
      <c r="C6" s="188">
        <v>3</v>
      </c>
      <c r="D6" s="189">
        <v>4</v>
      </c>
    </row>
    <row r="7" spans="1:4" s="190" customFormat="1" ht="15.75" customHeight="1" thickBot="1">
      <c r="A7" s="191"/>
      <c r="B7" s="192"/>
      <c r="C7" s="192" t="s">
        <v>18</v>
      </c>
      <c r="D7" s="193"/>
    </row>
    <row r="8" spans="1:4" s="197" customFormat="1" ht="12" customHeight="1" thickBot="1">
      <c r="A8" s="187" t="s">
        <v>17</v>
      </c>
      <c r="B8" s="194"/>
      <c r="C8" s="195" t="s">
        <v>286</v>
      </c>
      <c r="D8" s="196">
        <f>SUM(D9:D16)</f>
        <v>0</v>
      </c>
    </row>
    <row r="9" spans="1:4" s="197" customFormat="1" ht="12" customHeight="1">
      <c r="A9" s="198"/>
      <c r="B9" s="199" t="s">
        <v>185</v>
      </c>
      <c r="C9" s="57" t="s">
        <v>85</v>
      </c>
      <c r="D9" s="200"/>
    </row>
    <row r="10" spans="1:4" s="197" customFormat="1" ht="12" customHeight="1">
      <c r="A10" s="201"/>
      <c r="B10" s="199" t="s">
        <v>187</v>
      </c>
      <c r="C10" s="59" t="s">
        <v>87</v>
      </c>
      <c r="D10" s="202"/>
    </row>
    <row r="11" spans="1:4" s="197" customFormat="1" ht="12" customHeight="1">
      <c r="A11" s="201"/>
      <c r="B11" s="199" t="s">
        <v>188</v>
      </c>
      <c r="C11" s="59" t="s">
        <v>89</v>
      </c>
      <c r="D11" s="202"/>
    </row>
    <row r="12" spans="1:4" s="197" customFormat="1" ht="12" customHeight="1">
      <c r="A12" s="201"/>
      <c r="B12" s="199" t="s">
        <v>189</v>
      </c>
      <c r="C12" s="59" t="s">
        <v>91</v>
      </c>
      <c r="D12" s="202"/>
    </row>
    <row r="13" spans="1:4" s="197" customFormat="1" ht="12" customHeight="1">
      <c r="A13" s="201"/>
      <c r="B13" s="199" t="s">
        <v>287</v>
      </c>
      <c r="C13" s="62" t="s">
        <v>93</v>
      </c>
      <c r="D13" s="202"/>
    </row>
    <row r="14" spans="1:4" s="197" customFormat="1" ht="12" customHeight="1">
      <c r="A14" s="203"/>
      <c r="B14" s="199" t="s">
        <v>192</v>
      </c>
      <c r="C14" s="59" t="s">
        <v>288</v>
      </c>
      <c r="D14" s="204"/>
    </row>
    <row r="15" spans="1:4" s="205" customFormat="1" ht="12" customHeight="1">
      <c r="A15" s="201"/>
      <c r="B15" s="199" t="s">
        <v>194</v>
      </c>
      <c r="C15" s="59" t="s">
        <v>289</v>
      </c>
      <c r="D15" s="202"/>
    </row>
    <row r="16" spans="1:4" s="205" customFormat="1" ht="12" customHeight="1" thickBot="1">
      <c r="A16" s="206"/>
      <c r="B16" s="207" t="s">
        <v>196</v>
      </c>
      <c r="C16" s="62" t="s">
        <v>290</v>
      </c>
      <c r="D16" s="208"/>
    </row>
    <row r="17" spans="1:4" s="197" customFormat="1" ht="12" customHeight="1" thickBot="1">
      <c r="A17" s="187" t="s">
        <v>19</v>
      </c>
      <c r="B17" s="194"/>
      <c r="C17" s="195" t="s">
        <v>291</v>
      </c>
      <c r="D17" s="196">
        <f>SUM(D18:D21)</f>
        <v>0</v>
      </c>
    </row>
    <row r="18" spans="1:4" s="205" customFormat="1" ht="12" customHeight="1">
      <c r="A18" s="201"/>
      <c r="B18" s="199" t="s">
        <v>75</v>
      </c>
      <c r="C18" s="69" t="s">
        <v>292</v>
      </c>
      <c r="D18" s="202"/>
    </row>
    <row r="19" spans="1:4" s="205" customFormat="1" ht="12" customHeight="1">
      <c r="A19" s="201"/>
      <c r="B19" s="199" t="s">
        <v>77</v>
      </c>
      <c r="C19" s="59" t="s">
        <v>293</v>
      </c>
      <c r="D19" s="202"/>
    </row>
    <row r="20" spans="1:4" s="205" customFormat="1" ht="12" customHeight="1">
      <c r="A20" s="201"/>
      <c r="B20" s="199" t="s">
        <v>79</v>
      </c>
      <c r="C20" s="59" t="s">
        <v>294</v>
      </c>
      <c r="D20" s="202"/>
    </row>
    <row r="21" spans="1:4" s="205" customFormat="1" ht="12" customHeight="1" thickBot="1">
      <c r="A21" s="201"/>
      <c r="B21" s="199" t="s">
        <v>81</v>
      </c>
      <c r="C21" s="59" t="s">
        <v>293</v>
      </c>
      <c r="D21" s="202"/>
    </row>
    <row r="22" spans="1:4" s="205" customFormat="1" ht="12" customHeight="1" thickBot="1">
      <c r="A22" s="209" t="s">
        <v>21</v>
      </c>
      <c r="B22" s="132"/>
      <c r="C22" s="132" t="s">
        <v>295</v>
      </c>
      <c r="D22" s="196">
        <f>+D23+D24</f>
        <v>0</v>
      </c>
    </row>
    <row r="23" spans="1:4" s="197" customFormat="1" ht="12" customHeight="1">
      <c r="A23" s="210"/>
      <c r="B23" s="211" t="s">
        <v>84</v>
      </c>
      <c r="C23" s="212" t="s">
        <v>141</v>
      </c>
      <c r="D23" s="213"/>
    </row>
    <row r="24" spans="1:4" s="197" customFormat="1" ht="12" customHeight="1" thickBot="1">
      <c r="A24" s="214"/>
      <c r="B24" s="215" t="s">
        <v>86</v>
      </c>
      <c r="C24" s="216" t="s">
        <v>143</v>
      </c>
      <c r="D24" s="217"/>
    </row>
    <row r="25" spans="1:4" s="197" customFormat="1" ht="12" customHeight="1" thickBot="1">
      <c r="A25" s="209" t="s">
        <v>23</v>
      </c>
      <c r="B25" s="194"/>
      <c r="C25" s="132" t="s">
        <v>316</v>
      </c>
      <c r="D25" s="218">
        <v>71330</v>
      </c>
    </row>
    <row r="26" spans="1:4" s="197" customFormat="1" ht="12" customHeight="1" thickBot="1">
      <c r="A26" s="187" t="s">
        <v>25</v>
      </c>
      <c r="B26" s="219"/>
      <c r="C26" s="132" t="s">
        <v>317</v>
      </c>
      <c r="D26" s="220">
        <f>SUM(D8+D17+D22+D25)</f>
        <v>71330</v>
      </c>
    </row>
    <row r="27" spans="1:4" s="205" customFormat="1" ht="12" customHeight="1" thickBot="1">
      <c r="A27" s="221" t="s">
        <v>27</v>
      </c>
      <c r="B27" s="222"/>
      <c r="C27" s="223" t="s">
        <v>318</v>
      </c>
      <c r="D27" s="224">
        <f>+D28+D29</f>
        <v>0</v>
      </c>
    </row>
    <row r="28" spans="1:4" s="205" customFormat="1" ht="15" customHeight="1">
      <c r="A28" s="198"/>
      <c r="B28" s="225" t="s">
        <v>118</v>
      </c>
      <c r="C28" s="212" t="s">
        <v>300</v>
      </c>
      <c r="D28" s="213"/>
    </row>
    <row r="29" spans="1:4" s="205" customFormat="1" ht="15" customHeight="1" thickBot="1">
      <c r="A29" s="226"/>
      <c r="B29" s="227" t="s">
        <v>130</v>
      </c>
      <c r="C29" s="228" t="s">
        <v>301</v>
      </c>
      <c r="D29" s="229"/>
    </row>
    <row r="30" spans="1:4" ht="13.5" thickBot="1">
      <c r="A30" s="230" t="s">
        <v>29</v>
      </c>
      <c r="B30" s="231"/>
      <c r="C30" s="232" t="s">
        <v>319</v>
      </c>
      <c r="D30" s="233"/>
    </row>
    <row r="31" spans="1:4" s="190" customFormat="1" ht="16.5" customHeight="1" thickBot="1">
      <c r="A31" s="230" t="s">
        <v>31</v>
      </c>
      <c r="B31" s="234"/>
      <c r="C31" s="235" t="s">
        <v>320</v>
      </c>
      <c r="D31" s="236">
        <f>+D26+D27+D30</f>
        <v>71330</v>
      </c>
    </row>
    <row r="32" spans="1:4" s="246" customFormat="1" ht="12" customHeight="1">
      <c r="A32" s="237"/>
      <c r="B32" s="237"/>
      <c r="C32" s="238"/>
      <c r="D32" s="239"/>
    </row>
    <row r="33" spans="1:4" ht="12" customHeight="1" thickBot="1">
      <c r="A33" s="240"/>
      <c r="B33" s="241"/>
      <c r="C33" s="241"/>
      <c r="D33" s="242"/>
    </row>
    <row r="34" spans="1:4" ht="12" customHeight="1" thickBot="1">
      <c r="A34" s="243"/>
      <c r="B34" s="244"/>
      <c r="C34" s="245" t="s">
        <v>40</v>
      </c>
      <c r="D34" s="236"/>
    </row>
    <row r="35" spans="1:4" ht="12" customHeight="1" thickBot="1">
      <c r="A35" s="209" t="s">
        <v>17</v>
      </c>
      <c r="B35" s="44"/>
      <c r="C35" s="132" t="s">
        <v>304</v>
      </c>
      <c r="D35" s="196">
        <f>SUM(D36:D40)</f>
        <v>87200</v>
      </c>
    </row>
    <row r="36" spans="1:4" ht="12" customHeight="1">
      <c r="A36" s="247"/>
      <c r="B36" s="248" t="s">
        <v>185</v>
      </c>
      <c r="C36" s="69" t="s">
        <v>186</v>
      </c>
      <c r="D36" s="249"/>
    </row>
    <row r="37" spans="1:4" ht="12" customHeight="1">
      <c r="A37" s="250"/>
      <c r="B37" s="251" t="s">
        <v>187</v>
      </c>
      <c r="C37" s="59" t="s">
        <v>44</v>
      </c>
      <c r="D37" s="252"/>
    </row>
    <row r="38" spans="1:4" ht="12" customHeight="1">
      <c r="A38" s="250"/>
      <c r="B38" s="251" t="s">
        <v>188</v>
      </c>
      <c r="C38" s="59" t="s">
        <v>46</v>
      </c>
      <c r="D38" s="252"/>
    </row>
    <row r="39" spans="1:4" s="246" customFormat="1" ht="12" customHeight="1">
      <c r="A39" s="250"/>
      <c r="B39" s="251" t="s">
        <v>189</v>
      </c>
      <c r="C39" s="59" t="s">
        <v>48</v>
      </c>
      <c r="D39" s="252">
        <v>87200</v>
      </c>
    </row>
    <row r="40" spans="1:4" ht="12" customHeight="1" thickBot="1">
      <c r="A40" s="250"/>
      <c r="B40" s="251" t="s">
        <v>190</v>
      </c>
      <c r="C40" s="59" t="s">
        <v>191</v>
      </c>
      <c r="D40" s="252"/>
    </row>
    <row r="41" spans="1:4" ht="12" customHeight="1" thickBot="1">
      <c r="A41" s="209" t="s">
        <v>19</v>
      </c>
      <c r="B41" s="44"/>
      <c r="C41" s="132" t="s">
        <v>305</v>
      </c>
      <c r="D41" s="196">
        <f>SUM(D42:D45)</f>
        <v>0</v>
      </c>
    </row>
    <row r="42" spans="1:4" ht="12" customHeight="1">
      <c r="A42" s="247"/>
      <c r="B42" s="248" t="s">
        <v>75</v>
      </c>
      <c r="C42" s="69" t="s">
        <v>52</v>
      </c>
      <c r="D42" s="249"/>
    </row>
    <row r="43" spans="1:4" ht="12" customHeight="1">
      <c r="A43" s="250"/>
      <c r="B43" s="251" t="s">
        <v>77</v>
      </c>
      <c r="C43" s="59" t="s">
        <v>54</v>
      </c>
      <c r="D43" s="252"/>
    </row>
    <row r="44" spans="1:4" ht="15" customHeight="1">
      <c r="A44" s="250"/>
      <c r="B44" s="251" t="s">
        <v>79</v>
      </c>
      <c r="C44" s="59" t="s">
        <v>306</v>
      </c>
      <c r="D44" s="252"/>
    </row>
    <row r="45" spans="1:4" ht="13.5" thickBot="1">
      <c r="A45" s="250"/>
      <c r="B45" s="251" t="s">
        <v>81</v>
      </c>
      <c r="C45" s="59" t="s">
        <v>307</v>
      </c>
      <c r="D45" s="252"/>
    </row>
    <row r="46" spans="1:4" ht="15" customHeight="1" thickBot="1">
      <c r="A46" s="209" t="s">
        <v>21</v>
      </c>
      <c r="B46" s="44"/>
      <c r="C46" s="44" t="s">
        <v>308</v>
      </c>
      <c r="D46" s="218"/>
    </row>
    <row r="47" spans="1:4" ht="14.25" customHeight="1" thickBot="1">
      <c r="A47" s="230" t="s">
        <v>23</v>
      </c>
      <c r="B47" s="231"/>
      <c r="C47" s="232" t="s">
        <v>309</v>
      </c>
      <c r="D47" s="233"/>
    </row>
    <row r="48" spans="1:4" ht="13.5" thickBot="1">
      <c r="A48" s="209" t="s">
        <v>25</v>
      </c>
      <c r="B48" s="253"/>
      <c r="C48" s="254" t="s">
        <v>310</v>
      </c>
      <c r="D48" s="255">
        <f>+D35+D41+D46+D47</f>
        <v>87200</v>
      </c>
    </row>
    <row r="49" spans="1:4" ht="13.5" thickBot="1">
      <c r="A49" s="256"/>
      <c r="B49" s="257"/>
      <c r="C49" s="257"/>
      <c r="D49" s="258"/>
    </row>
    <row r="50" spans="1:4" ht="13.5" thickBot="1">
      <c r="A50" s="259" t="s">
        <v>311</v>
      </c>
      <c r="B50" s="260"/>
      <c r="C50" s="261"/>
      <c r="D50" s="262"/>
    </row>
    <row r="51" spans="1:4" ht="13.5" thickBot="1">
      <c r="A51" s="259" t="s">
        <v>312</v>
      </c>
      <c r="B51" s="260"/>
      <c r="C51" s="261"/>
      <c r="D51" s="262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D16" sqref="D16"/>
    </sheetView>
  </sheetViews>
  <sheetFormatPr defaultColWidth="9.00390625" defaultRowHeight="12.75"/>
  <cols>
    <col min="1" max="1" width="9.625" style="268" customWidth="1"/>
    <col min="2" max="2" width="9.625" style="186" customWidth="1"/>
    <col min="3" max="3" width="72.00390625" style="186" customWidth="1"/>
    <col min="4" max="4" width="25.00390625" style="186" customWidth="1"/>
    <col min="5" max="16384" width="9.375" style="186" customWidth="1"/>
  </cols>
  <sheetData>
    <row r="1" spans="1:4" s="173" customFormat="1" ht="21" customHeight="1" thickBot="1">
      <c r="A1" s="169"/>
      <c r="B1" s="170"/>
      <c r="C1" s="263"/>
      <c r="D1" s="172" t="s">
        <v>323</v>
      </c>
    </row>
    <row r="2" spans="1:4" s="176" customFormat="1" ht="25.5" customHeight="1">
      <c r="A2" s="343" t="s">
        <v>277</v>
      </c>
      <c r="B2" s="344"/>
      <c r="C2" s="264" t="s">
        <v>324</v>
      </c>
      <c r="D2" s="265" t="s">
        <v>325</v>
      </c>
    </row>
    <row r="3" spans="1:4" s="176" customFormat="1" ht="16.5" thickBot="1">
      <c r="A3" s="177" t="s">
        <v>280</v>
      </c>
      <c r="B3" s="178"/>
      <c r="C3" s="266" t="s">
        <v>326</v>
      </c>
      <c r="D3" s="267"/>
    </row>
    <row r="4" spans="1:4" s="183" customFormat="1" ht="15.75" customHeight="1" thickBot="1">
      <c r="A4" s="181"/>
      <c r="B4" s="181"/>
      <c r="C4" s="181"/>
      <c r="D4" s="182" t="s">
        <v>1</v>
      </c>
    </row>
    <row r="5" spans="1:4" ht="13.5" thickBot="1">
      <c r="A5" s="345" t="s">
        <v>283</v>
      </c>
      <c r="B5" s="346"/>
      <c r="C5" s="184" t="s">
        <v>284</v>
      </c>
      <c r="D5" s="185" t="s">
        <v>285</v>
      </c>
    </row>
    <row r="6" spans="1:4" s="190" customFormat="1" ht="12.75" customHeight="1" thickBot="1">
      <c r="A6" s="187">
        <v>1</v>
      </c>
      <c r="B6" s="188">
        <v>2</v>
      </c>
      <c r="C6" s="188">
        <v>3</v>
      </c>
      <c r="D6" s="189">
        <v>4</v>
      </c>
    </row>
    <row r="7" spans="1:4" s="190" customFormat="1" ht="15.75" customHeight="1" thickBot="1">
      <c r="A7" s="191"/>
      <c r="B7" s="192"/>
      <c r="C7" s="192" t="s">
        <v>18</v>
      </c>
      <c r="D7" s="193"/>
    </row>
    <row r="8" spans="1:4" s="197" customFormat="1" ht="12" customHeight="1" thickBot="1">
      <c r="A8" s="187" t="s">
        <v>17</v>
      </c>
      <c r="B8" s="194"/>
      <c r="C8" s="195" t="s">
        <v>286</v>
      </c>
      <c r="D8" s="196">
        <f>SUM(D9:D16)</f>
        <v>2667</v>
      </c>
    </row>
    <row r="9" spans="1:4" s="197" customFormat="1" ht="12" customHeight="1">
      <c r="A9" s="198"/>
      <c r="B9" s="199" t="s">
        <v>185</v>
      </c>
      <c r="C9" s="57" t="s">
        <v>85</v>
      </c>
      <c r="D9" s="200"/>
    </row>
    <row r="10" spans="1:4" s="197" customFormat="1" ht="12" customHeight="1">
      <c r="A10" s="201"/>
      <c r="B10" s="199" t="s">
        <v>187</v>
      </c>
      <c r="C10" s="59" t="s">
        <v>87</v>
      </c>
      <c r="D10" s="202">
        <v>600</v>
      </c>
    </row>
    <row r="11" spans="1:4" s="197" customFormat="1" ht="12" customHeight="1">
      <c r="A11" s="201"/>
      <c r="B11" s="199" t="s">
        <v>188</v>
      </c>
      <c r="C11" s="59" t="s">
        <v>89</v>
      </c>
      <c r="D11" s="202">
        <v>1500</v>
      </c>
    </row>
    <row r="12" spans="1:4" s="197" customFormat="1" ht="12" customHeight="1">
      <c r="A12" s="201"/>
      <c r="B12" s="199" t="s">
        <v>189</v>
      </c>
      <c r="C12" s="59" t="s">
        <v>91</v>
      </c>
      <c r="D12" s="202"/>
    </row>
    <row r="13" spans="1:4" s="197" customFormat="1" ht="12" customHeight="1">
      <c r="A13" s="201"/>
      <c r="B13" s="199" t="s">
        <v>287</v>
      </c>
      <c r="C13" s="62" t="s">
        <v>93</v>
      </c>
      <c r="D13" s="202"/>
    </row>
    <row r="14" spans="1:4" s="197" customFormat="1" ht="12" customHeight="1">
      <c r="A14" s="203"/>
      <c r="B14" s="199" t="s">
        <v>192</v>
      </c>
      <c r="C14" s="59" t="s">
        <v>288</v>
      </c>
      <c r="D14" s="204">
        <v>567</v>
      </c>
    </row>
    <row r="15" spans="1:4" s="205" customFormat="1" ht="12" customHeight="1">
      <c r="A15" s="201"/>
      <c r="B15" s="199" t="s">
        <v>194</v>
      </c>
      <c r="C15" s="59" t="s">
        <v>289</v>
      </c>
      <c r="D15" s="202"/>
    </row>
    <row r="16" spans="1:4" s="205" customFormat="1" ht="12" customHeight="1" thickBot="1">
      <c r="A16" s="206"/>
      <c r="B16" s="207" t="s">
        <v>196</v>
      </c>
      <c r="C16" s="62" t="s">
        <v>290</v>
      </c>
      <c r="D16" s="208"/>
    </row>
    <row r="17" spans="1:4" s="197" customFormat="1" ht="12" customHeight="1" thickBot="1">
      <c r="A17" s="187" t="s">
        <v>19</v>
      </c>
      <c r="B17" s="194"/>
      <c r="C17" s="195" t="s">
        <v>291</v>
      </c>
      <c r="D17" s="196">
        <f>SUM(D18:D21)</f>
        <v>0</v>
      </c>
    </row>
    <row r="18" spans="1:4" s="205" customFormat="1" ht="12" customHeight="1">
      <c r="A18" s="201"/>
      <c r="B18" s="199" t="s">
        <v>75</v>
      </c>
      <c r="C18" s="69" t="s">
        <v>292</v>
      </c>
      <c r="D18" s="202"/>
    </row>
    <row r="19" spans="1:4" s="205" customFormat="1" ht="12" customHeight="1">
      <c r="A19" s="201"/>
      <c r="B19" s="199" t="s">
        <v>77</v>
      </c>
      <c r="C19" s="59" t="s">
        <v>293</v>
      </c>
      <c r="D19" s="202"/>
    </row>
    <row r="20" spans="1:4" s="205" customFormat="1" ht="12" customHeight="1">
      <c r="A20" s="201"/>
      <c r="B20" s="199" t="s">
        <v>79</v>
      </c>
      <c r="C20" s="59" t="s">
        <v>294</v>
      </c>
      <c r="D20" s="202"/>
    </row>
    <row r="21" spans="1:4" s="205" customFormat="1" ht="12" customHeight="1" thickBot="1">
      <c r="A21" s="201"/>
      <c r="B21" s="199" t="s">
        <v>81</v>
      </c>
      <c r="C21" s="59" t="s">
        <v>293</v>
      </c>
      <c r="D21" s="202"/>
    </row>
    <row r="22" spans="1:4" s="205" customFormat="1" ht="12" customHeight="1" thickBot="1">
      <c r="A22" s="209" t="s">
        <v>21</v>
      </c>
      <c r="B22" s="132"/>
      <c r="C22" s="132" t="s">
        <v>295</v>
      </c>
      <c r="D22" s="196">
        <f>+D23+D24</f>
        <v>0</v>
      </c>
    </row>
    <row r="23" spans="1:4" s="197" customFormat="1" ht="12" customHeight="1">
      <c r="A23" s="210"/>
      <c r="B23" s="211" t="s">
        <v>84</v>
      </c>
      <c r="C23" s="212" t="s">
        <v>141</v>
      </c>
      <c r="D23" s="213"/>
    </row>
    <row r="24" spans="1:4" s="197" customFormat="1" ht="12" customHeight="1" thickBot="1">
      <c r="A24" s="214"/>
      <c r="B24" s="215" t="s">
        <v>86</v>
      </c>
      <c r="C24" s="216" t="s">
        <v>143</v>
      </c>
      <c r="D24" s="217"/>
    </row>
    <row r="25" spans="1:4" s="197" customFormat="1" ht="12" customHeight="1" thickBot="1">
      <c r="A25" s="209" t="s">
        <v>23</v>
      </c>
      <c r="B25" s="194"/>
      <c r="C25" s="132" t="s">
        <v>316</v>
      </c>
      <c r="D25" s="218"/>
    </row>
    <row r="26" spans="1:4" s="197" customFormat="1" ht="12" customHeight="1" thickBot="1">
      <c r="A26" s="187" t="s">
        <v>25</v>
      </c>
      <c r="B26" s="219"/>
      <c r="C26" s="132" t="s">
        <v>317</v>
      </c>
      <c r="D26" s="220">
        <f>+D8+D17+D22+D25</f>
        <v>2667</v>
      </c>
    </row>
    <row r="27" spans="1:4" s="205" customFormat="1" ht="12" customHeight="1" thickBot="1">
      <c r="A27" s="221" t="s">
        <v>27</v>
      </c>
      <c r="B27" s="222"/>
      <c r="C27" s="223" t="s">
        <v>318</v>
      </c>
      <c r="D27" s="224">
        <f>+D28+D29</f>
        <v>0</v>
      </c>
    </row>
    <row r="28" spans="1:4" s="205" customFormat="1" ht="15" customHeight="1">
      <c r="A28" s="198"/>
      <c r="B28" s="225" t="s">
        <v>118</v>
      </c>
      <c r="C28" s="212" t="s">
        <v>300</v>
      </c>
      <c r="D28" s="213"/>
    </row>
    <row r="29" spans="1:4" s="205" customFormat="1" ht="15" customHeight="1" thickBot="1">
      <c r="A29" s="226"/>
      <c r="B29" s="227" t="s">
        <v>130</v>
      </c>
      <c r="C29" s="228" t="s">
        <v>301</v>
      </c>
      <c r="D29" s="229"/>
    </row>
    <row r="30" spans="1:4" ht="13.5" thickBot="1">
      <c r="A30" s="230" t="s">
        <v>29</v>
      </c>
      <c r="B30" s="231"/>
      <c r="C30" s="232" t="s">
        <v>319</v>
      </c>
      <c r="D30" s="233"/>
    </row>
    <row r="31" spans="1:4" s="190" customFormat="1" ht="16.5" customHeight="1" thickBot="1">
      <c r="A31" s="230" t="s">
        <v>31</v>
      </c>
      <c r="B31" s="234"/>
      <c r="C31" s="235" t="s">
        <v>320</v>
      </c>
      <c r="D31" s="236">
        <f>+D26+D27+D30</f>
        <v>2667</v>
      </c>
    </row>
    <row r="32" spans="1:4" s="246" customFormat="1" ht="12" customHeight="1">
      <c r="A32" s="237"/>
      <c r="B32" s="237"/>
      <c r="C32" s="238"/>
      <c r="D32" s="239"/>
    </row>
    <row r="33" spans="1:4" ht="12" customHeight="1" thickBot="1">
      <c r="A33" s="240"/>
      <c r="B33" s="241"/>
      <c r="C33" s="241"/>
      <c r="D33" s="242"/>
    </row>
    <row r="34" spans="1:4" ht="12" customHeight="1" thickBot="1">
      <c r="A34" s="243"/>
      <c r="B34" s="244"/>
      <c r="C34" s="245" t="s">
        <v>40</v>
      </c>
      <c r="D34" s="236"/>
    </row>
    <row r="35" spans="1:4" ht="12" customHeight="1" thickBot="1">
      <c r="A35" s="209" t="s">
        <v>17</v>
      </c>
      <c r="B35" s="44"/>
      <c r="C35" s="132" t="s">
        <v>304</v>
      </c>
      <c r="D35" s="196">
        <f>SUM(D36:D40)</f>
        <v>23544</v>
      </c>
    </row>
    <row r="36" spans="1:4" ht="12" customHeight="1">
      <c r="A36" s="247"/>
      <c r="B36" s="248" t="s">
        <v>185</v>
      </c>
      <c r="C36" s="69" t="s">
        <v>186</v>
      </c>
      <c r="D36" s="249">
        <v>8777</v>
      </c>
    </row>
    <row r="37" spans="1:4" ht="12" customHeight="1">
      <c r="A37" s="250"/>
      <c r="B37" s="251" t="s">
        <v>187</v>
      </c>
      <c r="C37" s="59" t="s">
        <v>44</v>
      </c>
      <c r="D37" s="252">
        <v>2328</v>
      </c>
    </row>
    <row r="38" spans="1:4" ht="12" customHeight="1">
      <c r="A38" s="250"/>
      <c r="B38" s="251" t="s">
        <v>188</v>
      </c>
      <c r="C38" s="59" t="s">
        <v>46</v>
      </c>
      <c r="D38" s="252">
        <v>12439</v>
      </c>
    </row>
    <row r="39" spans="1:4" s="246" customFormat="1" ht="12" customHeight="1">
      <c r="A39" s="250"/>
      <c r="B39" s="251" t="s">
        <v>189</v>
      </c>
      <c r="C39" s="59" t="s">
        <v>48</v>
      </c>
      <c r="D39" s="252"/>
    </row>
    <row r="40" spans="1:4" ht="12" customHeight="1" thickBot="1">
      <c r="A40" s="250"/>
      <c r="B40" s="251" t="s">
        <v>190</v>
      </c>
      <c r="C40" s="59" t="s">
        <v>191</v>
      </c>
      <c r="D40" s="252"/>
    </row>
    <row r="41" spans="1:4" ht="12" customHeight="1" thickBot="1">
      <c r="A41" s="209" t="s">
        <v>19</v>
      </c>
      <c r="B41" s="44"/>
      <c r="C41" s="132" t="s">
        <v>305</v>
      </c>
      <c r="D41" s="196">
        <f>SUM(D42:D45)</f>
        <v>0</v>
      </c>
    </row>
    <row r="42" spans="1:4" ht="12" customHeight="1">
      <c r="A42" s="247"/>
      <c r="B42" s="248" t="s">
        <v>75</v>
      </c>
      <c r="C42" s="69" t="s">
        <v>52</v>
      </c>
      <c r="D42" s="249"/>
    </row>
    <row r="43" spans="1:4" ht="12" customHeight="1">
      <c r="A43" s="250"/>
      <c r="B43" s="251" t="s">
        <v>77</v>
      </c>
      <c r="C43" s="59" t="s">
        <v>54</v>
      </c>
      <c r="D43" s="252"/>
    </row>
    <row r="44" spans="1:4" ht="15" customHeight="1">
      <c r="A44" s="250"/>
      <c r="B44" s="251" t="s">
        <v>79</v>
      </c>
      <c r="C44" s="59" t="s">
        <v>306</v>
      </c>
      <c r="D44" s="252"/>
    </row>
    <row r="45" spans="1:4" ht="13.5" thickBot="1">
      <c r="A45" s="250"/>
      <c r="B45" s="251" t="s">
        <v>81</v>
      </c>
      <c r="C45" s="59" t="s">
        <v>307</v>
      </c>
      <c r="D45" s="252"/>
    </row>
    <row r="46" spans="1:4" ht="15" customHeight="1" thickBot="1">
      <c r="A46" s="209" t="s">
        <v>21</v>
      </c>
      <c r="B46" s="44"/>
      <c r="C46" s="44" t="s">
        <v>308</v>
      </c>
      <c r="D46" s="218"/>
    </row>
    <row r="47" spans="1:4" ht="14.25" customHeight="1" thickBot="1">
      <c r="A47" s="230" t="s">
        <v>23</v>
      </c>
      <c r="B47" s="231"/>
      <c r="C47" s="232" t="s">
        <v>309</v>
      </c>
      <c r="D47" s="233"/>
    </row>
    <row r="48" spans="1:4" ht="13.5" thickBot="1">
      <c r="A48" s="209" t="s">
        <v>25</v>
      </c>
      <c r="B48" s="253"/>
      <c r="C48" s="254" t="s">
        <v>310</v>
      </c>
      <c r="D48" s="255">
        <f>+D35+D41+D46+D47</f>
        <v>23544</v>
      </c>
    </row>
    <row r="49" spans="1:4" ht="13.5" thickBot="1">
      <c r="A49" s="256"/>
      <c r="B49" s="257"/>
      <c r="C49" s="257"/>
      <c r="D49" s="258"/>
    </row>
    <row r="50" spans="1:4" ht="13.5" thickBot="1">
      <c r="A50" s="259" t="s">
        <v>311</v>
      </c>
      <c r="B50" s="260"/>
      <c r="C50" s="261"/>
      <c r="D50" s="262"/>
    </row>
    <row r="51" spans="1:4" ht="13.5" thickBot="1">
      <c r="A51" s="259" t="s">
        <v>312</v>
      </c>
      <c r="B51" s="260"/>
      <c r="C51" s="261"/>
      <c r="D51" s="262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H22" sqref="H22"/>
    </sheetView>
  </sheetViews>
  <sheetFormatPr defaultColWidth="9.00390625" defaultRowHeight="12.75"/>
  <cols>
    <col min="1" max="1" width="6.875" style="270" customWidth="1"/>
    <col min="2" max="2" width="49.625" style="269" customWidth="1"/>
    <col min="3" max="8" width="12.875" style="269" customWidth="1"/>
    <col min="9" max="9" width="13.875" style="269" customWidth="1"/>
    <col min="10" max="16384" width="9.375" style="269" customWidth="1"/>
  </cols>
  <sheetData>
    <row r="1" spans="1:9" ht="27.75" customHeight="1">
      <c r="A1" s="333" t="s">
        <v>327</v>
      </c>
      <c r="B1" s="333"/>
      <c r="C1" s="333"/>
      <c r="D1" s="333"/>
      <c r="E1" s="333"/>
      <c r="F1" s="333"/>
      <c r="G1" s="333"/>
      <c r="H1" s="333"/>
      <c r="I1" s="333"/>
    </row>
    <row r="2" ht="20.25" customHeight="1" thickBot="1">
      <c r="I2" s="271" t="s">
        <v>328</v>
      </c>
    </row>
    <row r="3" spans="1:9" s="272" customFormat="1" ht="26.25" customHeight="1">
      <c r="A3" s="341" t="s">
        <v>70</v>
      </c>
      <c r="B3" s="336" t="s">
        <v>329</v>
      </c>
      <c r="C3" s="341" t="s">
        <v>330</v>
      </c>
      <c r="D3" s="341" t="s">
        <v>331</v>
      </c>
      <c r="E3" s="338" t="s">
        <v>332</v>
      </c>
      <c r="F3" s="339"/>
      <c r="G3" s="339"/>
      <c r="H3" s="340"/>
      <c r="I3" s="336" t="s">
        <v>333</v>
      </c>
    </row>
    <row r="4" spans="1:9" s="275" customFormat="1" ht="32.25" customHeight="1" thickBot="1">
      <c r="A4" s="342"/>
      <c r="B4" s="337"/>
      <c r="C4" s="337"/>
      <c r="D4" s="342"/>
      <c r="E4" s="273" t="s">
        <v>334</v>
      </c>
      <c r="F4" s="273" t="s">
        <v>335</v>
      </c>
      <c r="G4" s="273" t="s">
        <v>336</v>
      </c>
      <c r="H4" s="274" t="s">
        <v>337</v>
      </c>
      <c r="I4" s="337"/>
    </row>
    <row r="5" spans="1:9" s="281" customFormat="1" ht="12.75" customHeight="1" thickBot="1">
      <c r="A5" s="276">
        <v>1</v>
      </c>
      <c r="B5" s="277">
        <v>2</v>
      </c>
      <c r="C5" s="278">
        <v>3</v>
      </c>
      <c r="D5" s="277">
        <v>4</v>
      </c>
      <c r="E5" s="276">
        <v>5</v>
      </c>
      <c r="F5" s="278">
        <v>6</v>
      </c>
      <c r="G5" s="278">
        <v>7</v>
      </c>
      <c r="H5" s="279">
        <v>8</v>
      </c>
      <c r="I5" s="280" t="s">
        <v>338</v>
      </c>
    </row>
    <row r="6" spans="1:9" ht="24.75" customHeight="1" thickBot="1">
      <c r="A6" s="282" t="s">
        <v>17</v>
      </c>
      <c r="B6" s="283" t="s">
        <v>339</v>
      </c>
      <c r="C6" s="284"/>
      <c r="D6" s="285"/>
      <c r="E6" s="286"/>
      <c r="F6" s="287"/>
      <c r="G6" s="287"/>
      <c r="H6" s="288"/>
      <c r="I6" s="289">
        <f aca="true" t="shared" si="0" ref="I6:I19">SUM(D6:H6)</f>
        <v>0</v>
      </c>
    </row>
    <row r="7" spans="1:9" ht="25.5" customHeight="1" thickBot="1">
      <c r="A7" s="282" t="s">
        <v>19</v>
      </c>
      <c r="B7" s="283" t="s">
        <v>340</v>
      </c>
      <c r="C7" s="290"/>
      <c r="D7" s="285"/>
      <c r="E7" s="286"/>
      <c r="F7" s="287"/>
      <c r="G7" s="287"/>
      <c r="H7" s="288"/>
      <c r="I7" s="289">
        <f t="shared" si="0"/>
        <v>0</v>
      </c>
    </row>
    <row r="8" spans="1:9" ht="19.5" customHeight="1">
      <c r="A8" s="291"/>
      <c r="B8" s="292" t="s">
        <v>341</v>
      </c>
      <c r="C8" s="293">
        <v>2003</v>
      </c>
      <c r="D8" s="294">
        <v>22456</v>
      </c>
      <c r="E8" s="295">
        <v>3203</v>
      </c>
      <c r="F8" s="296">
        <v>0</v>
      </c>
      <c r="G8" s="296">
        <v>0</v>
      </c>
      <c r="H8" s="297">
        <v>0</v>
      </c>
      <c r="I8" s="298">
        <f t="shared" si="0"/>
        <v>25659</v>
      </c>
    </row>
    <row r="9" spans="1:9" ht="19.5" customHeight="1" thickBot="1">
      <c r="A9" s="299"/>
      <c r="B9" s="292" t="s">
        <v>342</v>
      </c>
      <c r="C9" s="293">
        <v>2011</v>
      </c>
      <c r="D9" s="294"/>
      <c r="E9" s="295"/>
      <c r="F9" s="296"/>
      <c r="G9" s="296"/>
      <c r="H9" s="297">
        <v>165000</v>
      </c>
      <c r="I9" s="298">
        <f t="shared" si="0"/>
        <v>165000</v>
      </c>
    </row>
    <row r="10" spans="1:9" ht="19.5" customHeight="1" thickBot="1">
      <c r="A10" s="282" t="s">
        <v>21</v>
      </c>
      <c r="B10" s="283" t="s">
        <v>343</v>
      </c>
      <c r="C10" s="290"/>
      <c r="D10" s="285"/>
      <c r="E10" s="286"/>
      <c r="F10" s="287"/>
      <c r="G10" s="287"/>
      <c r="H10" s="288"/>
      <c r="I10" s="289">
        <f t="shared" si="0"/>
        <v>0</v>
      </c>
    </row>
    <row r="11" spans="1:9" ht="19.5" customHeight="1">
      <c r="A11" s="291"/>
      <c r="B11" s="292" t="s">
        <v>344</v>
      </c>
      <c r="C11" s="293">
        <v>2010</v>
      </c>
      <c r="D11" s="294">
        <v>2193868</v>
      </c>
      <c r="E11" s="295">
        <v>269348</v>
      </c>
      <c r="F11" s="296"/>
      <c r="G11" s="296"/>
      <c r="H11" s="297"/>
      <c r="I11" s="298">
        <f t="shared" si="0"/>
        <v>2463216</v>
      </c>
    </row>
    <row r="12" spans="1:9" ht="19.5" customHeight="1">
      <c r="A12" s="280"/>
      <c r="B12" s="292" t="s">
        <v>345</v>
      </c>
      <c r="C12" s="293">
        <v>2011</v>
      </c>
      <c r="D12" s="294">
        <v>61317</v>
      </c>
      <c r="E12" s="295">
        <v>132983</v>
      </c>
      <c r="F12" s="296"/>
      <c r="G12" s="296"/>
      <c r="H12" s="297"/>
      <c r="I12" s="298">
        <f t="shared" si="0"/>
        <v>194300</v>
      </c>
    </row>
    <row r="13" spans="1:9" ht="19.5" customHeight="1" thickBot="1">
      <c r="A13" s="299"/>
      <c r="B13" s="300" t="s">
        <v>346</v>
      </c>
      <c r="C13" s="301">
        <v>2012</v>
      </c>
      <c r="D13" s="302">
        <v>530</v>
      </c>
      <c r="E13" s="303">
        <v>3412</v>
      </c>
      <c r="F13" s="304"/>
      <c r="G13" s="304"/>
      <c r="H13" s="305"/>
      <c r="I13" s="306">
        <f t="shared" si="0"/>
        <v>3942</v>
      </c>
    </row>
    <row r="14" spans="1:10" ht="19.5" customHeight="1" thickBot="1">
      <c r="A14" s="282" t="s">
        <v>23</v>
      </c>
      <c r="B14" s="283" t="s">
        <v>347</v>
      </c>
      <c r="C14" s="290"/>
      <c r="D14" s="285"/>
      <c r="E14" s="286"/>
      <c r="F14" s="287"/>
      <c r="G14" s="287"/>
      <c r="H14" s="288"/>
      <c r="I14" s="289">
        <f t="shared" si="0"/>
        <v>0</v>
      </c>
      <c r="J14" s="307"/>
    </row>
    <row r="15" spans="1:9" ht="19.5" customHeight="1">
      <c r="A15" s="291"/>
      <c r="B15" s="308" t="s">
        <v>348</v>
      </c>
      <c r="C15" s="309">
        <v>2012</v>
      </c>
      <c r="D15" s="310"/>
      <c r="E15" s="311">
        <v>12000</v>
      </c>
      <c r="F15" s="312"/>
      <c r="G15" s="312"/>
      <c r="H15" s="313"/>
      <c r="I15" s="314">
        <f t="shared" si="0"/>
        <v>12000</v>
      </c>
    </row>
    <row r="16" spans="1:9" ht="19.5" customHeight="1" thickBot="1">
      <c r="A16" s="299"/>
      <c r="B16" s="300" t="s">
        <v>349</v>
      </c>
      <c r="C16" s="301">
        <v>2012</v>
      </c>
      <c r="D16" s="302"/>
      <c r="E16" s="303">
        <v>20000</v>
      </c>
      <c r="F16" s="304"/>
      <c r="G16" s="304"/>
      <c r="H16" s="305"/>
      <c r="I16" s="306">
        <f t="shared" si="0"/>
        <v>20000</v>
      </c>
    </row>
    <row r="17" spans="1:9" ht="19.5" customHeight="1" thickBot="1">
      <c r="A17" s="282" t="s">
        <v>25</v>
      </c>
      <c r="B17" s="315" t="s">
        <v>350</v>
      </c>
      <c r="C17" s="290"/>
      <c r="D17" s="285"/>
      <c r="E17" s="286"/>
      <c r="F17" s="287"/>
      <c r="G17" s="287"/>
      <c r="H17" s="288"/>
      <c r="I17" s="289">
        <f t="shared" si="0"/>
        <v>0</v>
      </c>
    </row>
    <row r="18" spans="1:9" ht="24.75" customHeight="1" thickBot="1">
      <c r="A18" s="316"/>
      <c r="B18" s="317" t="s">
        <v>351</v>
      </c>
      <c r="C18" s="318">
        <v>2011</v>
      </c>
      <c r="D18" s="319">
        <v>225</v>
      </c>
      <c r="E18" s="320"/>
      <c r="F18" s="321"/>
      <c r="G18" s="321"/>
      <c r="H18" s="322"/>
      <c r="I18" s="323">
        <f t="shared" si="0"/>
        <v>225</v>
      </c>
    </row>
    <row r="19" spans="1:9" ht="19.5" customHeight="1" thickBot="1">
      <c r="A19" s="334" t="s">
        <v>352</v>
      </c>
      <c r="B19" s="335"/>
      <c r="C19" s="324"/>
      <c r="D19" s="289">
        <f>SUM(D6:D18)</f>
        <v>2278396</v>
      </c>
      <c r="E19" s="325">
        <f>SUM(E6:E18)</f>
        <v>440946</v>
      </c>
      <c r="F19" s="326">
        <f>F6+F7+F10+F14+F17</f>
        <v>0</v>
      </c>
      <c r="G19" s="326">
        <f>G6+G7+G10+G14+G17</f>
        <v>0</v>
      </c>
      <c r="H19" s="327">
        <f>SUM(H6:H18)</f>
        <v>165000</v>
      </c>
      <c r="I19" s="289">
        <f t="shared" si="0"/>
        <v>2884342</v>
      </c>
    </row>
  </sheetData>
  <sheetProtection/>
  <mergeCells count="8">
    <mergeCell ref="A1:I1"/>
    <mergeCell ref="A19:B19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számú 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Füzesgyarmat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Elekandrea</dc:creator>
  <cp:keywords/>
  <dc:description/>
  <cp:lastModifiedBy>Elekandrea</cp:lastModifiedBy>
  <dcterms:created xsi:type="dcterms:W3CDTF">2013-02-08T11:54:24Z</dcterms:created>
  <dcterms:modified xsi:type="dcterms:W3CDTF">2013-02-08T12:06:04Z</dcterms:modified>
  <cp:category/>
  <cp:version/>
  <cp:contentType/>
  <cp:contentStatus/>
</cp:coreProperties>
</file>