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tabRatio="875" activeTab="0"/>
  </bookViews>
  <sheets>
    <sheet name="1.sz.melléklet" sheetId="1" r:id="rId1"/>
    <sheet name="2.sz.melléklet" sheetId="2" r:id="rId2"/>
    <sheet name="2,1 sz.melléklet" sheetId="3" r:id="rId3"/>
    <sheet name="2,2.sz.melléklet" sheetId="4" r:id="rId4"/>
    <sheet name="3.sz.melléklet" sheetId="5" r:id="rId5"/>
    <sheet name="4.sz.melléklet" sheetId="6" r:id="rId6"/>
    <sheet name="5.sz.melléklet" sheetId="7" r:id="rId7"/>
    <sheet name="6.sz.melléklet" sheetId="8" r:id="rId8"/>
  </sheets>
  <definedNames>
    <definedName name="_xlnm.Print_Area" localSheetId="0">'1.sz.melléklet'!$A$1:$F$115</definedName>
    <definedName name="_xlnm.Print_Area" localSheetId="3">'2,2.sz.melléklet'!$A$1:$E$141</definedName>
  </definedNames>
  <calcPr fullCalcOnLoad="1"/>
</workbook>
</file>

<file path=xl/sharedStrings.xml><?xml version="1.0" encoding="utf-8"?>
<sst xmlns="http://schemas.openxmlformats.org/spreadsheetml/2006/main" count="702" uniqueCount="450">
  <si>
    <t>Megnevezés</t>
  </si>
  <si>
    <t>I.</t>
  </si>
  <si>
    <t>1.</t>
  </si>
  <si>
    <t>2.</t>
  </si>
  <si>
    <t>3.</t>
  </si>
  <si>
    <t>4.</t>
  </si>
  <si>
    <t>II.</t>
  </si>
  <si>
    <t>5.</t>
  </si>
  <si>
    <t>6.</t>
  </si>
  <si>
    <t>8.</t>
  </si>
  <si>
    <t>10.</t>
  </si>
  <si>
    <t>Bölcsődei ellátás</t>
  </si>
  <si>
    <t>BEVÉTELEK</t>
  </si>
  <si>
    <t>Összesen</t>
  </si>
  <si>
    <t>Hitel</t>
  </si>
  <si>
    <t>Összesen:</t>
  </si>
  <si>
    <t>Ssz.</t>
  </si>
  <si>
    <t>Intézményi működési bevételek</t>
  </si>
  <si>
    <t>Kamat bevétel</t>
  </si>
  <si>
    <t>- építményadó</t>
  </si>
  <si>
    <t>- idegenforgalmi adó</t>
  </si>
  <si>
    <t>- iparűzési adó</t>
  </si>
  <si>
    <t>III.</t>
  </si>
  <si>
    <t>Átengedett központi adók</t>
  </si>
  <si>
    <t>Talajterhelési díj</t>
  </si>
  <si>
    <t>Termőföld bérbeadásából</t>
  </si>
  <si>
    <t>Gépjárműadó</t>
  </si>
  <si>
    <t>IV.</t>
  </si>
  <si>
    <t>Egyéb sajátos bevételek</t>
  </si>
  <si>
    <t>Önk.lakások lakbérbevétele</t>
  </si>
  <si>
    <t>Egyéb önk.-i helyiségek bérbeadásából szárm.bev.</t>
  </si>
  <si>
    <t>Működési bevételek /I-IV-ig/ összesen:</t>
  </si>
  <si>
    <t>V.</t>
  </si>
  <si>
    <t>Felhalmozási bevételek</t>
  </si>
  <si>
    <t>Ingatlan (telek) értékesítése</t>
  </si>
  <si>
    <t>Egyéb felhalmozási bevétel (Vízmű nettó bérleti díj)</t>
  </si>
  <si>
    <t>Önk.lakások értékesítése</t>
  </si>
  <si>
    <t>VI.</t>
  </si>
  <si>
    <t>Önkormányzat költségvetési támogatása</t>
  </si>
  <si>
    <t>Normatív áll.hozzájár.-lakosságszámhoz kötött</t>
  </si>
  <si>
    <t>Normatív áll.hozzájár.-feladatmutatóhoz kötött</t>
  </si>
  <si>
    <t>Kieg.tám.(pedagógiai továbbkképz., ~ szakszolg.)</t>
  </si>
  <si>
    <t>Kieg.tám egyes szociális feladatok ellátásához</t>
  </si>
  <si>
    <t>Központosított támogatások (5.mell.)</t>
  </si>
  <si>
    <t>VII.</t>
  </si>
  <si>
    <t>Működési célú,támogatásértékű bevételek</t>
  </si>
  <si>
    <t>Műk.c.támog.értékű bev.közp.ktv.szervtől</t>
  </si>
  <si>
    <t>Műk.c.támog.értékű bev.fejezeti kez.ei.-tól</t>
  </si>
  <si>
    <t>Műk.c.támog.értékű bev.TB alapoktól</t>
  </si>
  <si>
    <t>4</t>
  </si>
  <si>
    <t>Műk.c.támog.értékű bev.elkül.áll.pénzalapoktól</t>
  </si>
  <si>
    <t>Műk.c.támog.értékű bev.többcélú kistérségi társulástól</t>
  </si>
  <si>
    <t>VIII.</t>
  </si>
  <si>
    <t>Felhalmozási célú,támogatásértékű bevételek</t>
  </si>
  <si>
    <t>Beruh.célú tám.ért.bev.kp.ktv-i szervtől</t>
  </si>
  <si>
    <t>Felújítási.c.pe.átv.EU-s programból</t>
  </si>
  <si>
    <t>Felhalm célú, tám.értékű bev.-ek /1-2-ig/ össz.:</t>
  </si>
  <si>
    <t>IX.</t>
  </si>
  <si>
    <t>Működési célú pénzeszköz átvétel</t>
  </si>
  <si>
    <t>Működési célú pénzeszköz átvétel vállalkozástól</t>
  </si>
  <si>
    <t>Működési célú pénzeszköz átvétel össz.:</t>
  </si>
  <si>
    <t>X.</t>
  </si>
  <si>
    <t>Műk.célra nyújtott visszatérülések összesen:</t>
  </si>
  <si>
    <t>XI.</t>
  </si>
  <si>
    <t>Felhalmozási célú pénzeszköz átvétel</t>
  </si>
  <si>
    <t xml:space="preserve">Felhalmozási célú pénzeszköz átvétel </t>
  </si>
  <si>
    <t>Felhalmozási célú pénzeszköz átvétel vállalkozásoktól</t>
  </si>
  <si>
    <t>Felhalmozási célú pénzeszköz átvétel /1-2./ össz.:</t>
  </si>
  <si>
    <t>XII.</t>
  </si>
  <si>
    <t>Felhc.célra nyújtott visszatérülések összesen:</t>
  </si>
  <si>
    <t>Pénzforgalmi bevételek összesen:</t>
  </si>
  <si>
    <t>XIII.</t>
  </si>
  <si>
    <t>Előző évi pénzmaradvány</t>
  </si>
  <si>
    <t>Működési célú pénzmaradvány igénybevétele</t>
  </si>
  <si>
    <t>Felhalmozási célú pénzmaradvány igénybevétele</t>
  </si>
  <si>
    <t>Kölcsön visszatérülése</t>
  </si>
  <si>
    <t>BEVÉTELEK MEGOSZLÁSA</t>
  </si>
  <si>
    <t>Felhasználás szerint:</t>
  </si>
  <si>
    <t>Működési bevételek (pénzforgalmi és pénzforgalom nélküli)</t>
  </si>
  <si>
    <t>Felhalmozási bevételek (pézforg.-i és pénzforg. nélküli)</t>
  </si>
  <si>
    <t>Felhasználás szerint összesen /1-2-ig/:</t>
  </si>
  <si>
    <t>Forrás szerint</t>
  </si>
  <si>
    <t>Saját bevétel</t>
  </si>
  <si>
    <t>Állami forrás</t>
  </si>
  <si>
    <t>Támogatás értékű bevételek,átvett pénzeszközök</t>
  </si>
  <si>
    <t>Pénzmaradvány igénybevétele (pénzforgalom nélküli bevétel)</t>
  </si>
  <si>
    <t>Forrás szerint összesen /1-5-ig/:</t>
  </si>
  <si>
    <t>K I A D Á S O K                      ezer Ft-ban</t>
  </si>
  <si>
    <t>Működési kiadások</t>
  </si>
  <si>
    <t>Személyi juttatások</t>
  </si>
  <si>
    <t>Munkaadókat terhelő járulékok</t>
  </si>
  <si>
    <t>Dologi és egyéb folyó kiadások</t>
  </si>
  <si>
    <t>Működési célú pénzeszköz átadás</t>
  </si>
  <si>
    <t>7.</t>
  </si>
  <si>
    <t>Működési hitel törlesztés</t>
  </si>
  <si>
    <t>Működési kiadások /1-7-ig/ összesen:</t>
  </si>
  <si>
    <t>Felújítási kiadások</t>
  </si>
  <si>
    <t>Beruházási kiadások</t>
  </si>
  <si>
    <t>Felhalmozási célú pénzeszköz átadás</t>
  </si>
  <si>
    <t>Felhalmozási hitel törlesztés</t>
  </si>
  <si>
    <t>Tartalékok</t>
  </si>
  <si>
    <t>Működési céltartalék</t>
  </si>
  <si>
    <t>Felhalmozási céltartalék</t>
  </si>
  <si>
    <t>Tartalékok /1-2-ig/ összesen:</t>
  </si>
  <si>
    <t>KIADÁSOK MINDÖSSZESEN: /I-IV-ig/</t>
  </si>
  <si>
    <t>KIADÁSOK MEGOSZLÁSA</t>
  </si>
  <si>
    <t>Működési célra</t>
  </si>
  <si>
    <t>Felhalmozási célra</t>
  </si>
  <si>
    <t>Felhasználás szerint /1-3-ig/ öszesen:</t>
  </si>
  <si>
    <t>Felhalmozási áfa visszatérülése</t>
  </si>
  <si>
    <t>Helyi adók</t>
  </si>
  <si>
    <t xml:space="preserve"> Átengedett SZJA 8%-a</t>
  </si>
  <si>
    <t>SZJA -ból kiegészítés-jövedelemdiff.</t>
  </si>
  <si>
    <t>Gép, berendezés értékesítése</t>
  </si>
  <si>
    <t>Felhalmozási bevételek /1-5-ig/ összesen:</t>
  </si>
  <si>
    <t>Működési célú, tám.értékű bev.-ek /1-4-ig/ össz.:</t>
  </si>
  <si>
    <t>Kölcsön visszatérülés</t>
  </si>
  <si>
    <t>Ellátottak pénzbeli juttatása ( tankönyv támogatás)</t>
  </si>
  <si>
    <t>Szociálpolitikai juttatások-ellátottak juttatásai</t>
  </si>
  <si>
    <t>Felhalmozási kiadások</t>
  </si>
  <si>
    <t>Felhalmozási kiadások /1-4-ig/ összesen:</t>
  </si>
  <si>
    <t>32.</t>
  </si>
  <si>
    <t>33.</t>
  </si>
  <si>
    <t>34.</t>
  </si>
  <si>
    <t>35.</t>
  </si>
  <si>
    <t>36.</t>
  </si>
  <si>
    <t>37.</t>
  </si>
  <si>
    <t>38.</t>
  </si>
  <si>
    <t>39.</t>
  </si>
  <si>
    <t>9.</t>
  </si>
  <si>
    <t>40.</t>
  </si>
  <si>
    <t>41.</t>
  </si>
  <si>
    <t>11.</t>
  </si>
  <si>
    <t>42.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</si>
  <si>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</si>
  <si>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</si>
  <si>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</si>
  <si>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</si>
  <si>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</si>
  <si>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</si>
  <si>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</si>
  <si>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</si>
  <si>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</si>
  <si>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</si>
  <si>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</si>
  <si>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</si>
  <si>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</si>
  <si>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</si>
  <si>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</si>
  <si>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</si>
  <si>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</si>
  <si>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</si>
  <si>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</si>
  <si>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</si>
  <si>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Cím</t>
  </si>
  <si>
    <t>Intézmény</t>
  </si>
  <si>
    <t>M.adói járulékok</t>
  </si>
  <si>
    <t>Dologi és egyéb folyó kiadások, ell.pénzb.jutt.</t>
  </si>
  <si>
    <t>Műk.c.tám.ért.kiadás és műk.célra átadott p.e.</t>
  </si>
  <si>
    <t>Társ.és szoc.pol.kia-dások</t>
  </si>
  <si>
    <t>Felhalmo-zási kiadás</t>
  </si>
  <si>
    <t>Felh.c.tám.ért.kiadás és felh.célra átadott p.e.</t>
  </si>
  <si>
    <t>Kölcsön nyújtás</t>
  </si>
  <si>
    <t>Céltartalék</t>
  </si>
  <si>
    <t>Intézmény finanszírozás</t>
  </si>
  <si>
    <t>Hitel visszafizetés</t>
  </si>
  <si>
    <t>ÖNÁLLÓAN MŰKÖDŐ ÉS GAZDÁLKODÓ  KÖLTSÉGVETÉSI SZERVEK</t>
  </si>
  <si>
    <t>Önkormányzat</t>
  </si>
  <si>
    <t>Polgármesteri Hivatal</t>
  </si>
  <si>
    <t>KLAPI</t>
  </si>
  <si>
    <t>ÖNÁLLÓAN MŰKÖDŐ  KÖLTSÉGVETÉSI SZERVEK</t>
  </si>
  <si>
    <t>Hegyesi János Városi Könyvtár és Közművelődési Intézmény</t>
  </si>
  <si>
    <t>Kastélypark Fürdő</t>
  </si>
  <si>
    <t>Működési + helyi adóbev.+e-gyéb sajátos bev.</t>
  </si>
  <si>
    <t>Átengedett bevétel</t>
  </si>
  <si>
    <t>Felhalmozási bevétel (pályázatok, ÁFA)</t>
  </si>
  <si>
    <t>Állami hj.és támogatás</t>
  </si>
  <si>
    <t>Műk.re átvett p.e.; műk.c.tám. ért.bev.</t>
  </si>
  <si>
    <t>Felh.ra átvett p.e.; felh.c.tám. ért.bev.</t>
  </si>
  <si>
    <t>Kölcsön  visszatérü-lés</t>
  </si>
  <si>
    <t>Előző évi pénzmarad-vány</t>
  </si>
  <si>
    <t>Intézmény finanszíro-zás</t>
  </si>
  <si>
    <t>Hitel felvétel</t>
  </si>
  <si>
    <t>Adatszolgáltatás tartozás állományról</t>
  </si>
  <si>
    <t>szállítóállomány lejárat szerinti</t>
  </si>
  <si>
    <t>részletezése</t>
  </si>
  <si>
    <t>Nem lejárt tartozás</t>
  </si>
  <si>
    <t>0-30 nap között lejárt tartozás</t>
  </si>
  <si>
    <t>31-60 nap között lejárt tartozás</t>
  </si>
  <si>
    <t>60-90 nap között lejárt tartozás</t>
  </si>
  <si>
    <t>90-365 nap között lejárt tartozás</t>
  </si>
  <si>
    <t>1 éven túl lejárt tartozás</t>
  </si>
  <si>
    <t>Időskorúak járadéka</t>
  </si>
  <si>
    <t>Átmeneti segély</t>
  </si>
  <si>
    <t>Köztemetés</t>
  </si>
  <si>
    <t>Eredeti</t>
  </si>
  <si>
    <t>Módosított</t>
  </si>
  <si>
    <t>Teljesítés</t>
  </si>
  <si>
    <t>%</t>
  </si>
  <si>
    <t>B E V É T E L E K                                                                                           ezer Ft-ban</t>
  </si>
  <si>
    <t>ezer Ft-ban</t>
  </si>
  <si>
    <t>Óvodáztatási támogatás</t>
  </si>
  <si>
    <t>Lakásfenntartási támogatás</t>
  </si>
  <si>
    <t>XIV.</t>
  </si>
  <si>
    <t>BEVÉTELEK MINDÖSSZESEN: (I-XIV.-ig)</t>
  </si>
  <si>
    <t>Helyi adók összesen /1-4-ig/ össz.:</t>
  </si>
  <si>
    <t>Átengedett központi adók /1-5-ig/ össz.:</t>
  </si>
  <si>
    <t>ÖNKORMÁNYZAT ÖSSZESEN</t>
  </si>
  <si>
    <t>Szf.sz.</t>
  </si>
  <si>
    <t>Szakfeladat neve</t>
  </si>
  <si>
    <t>BEVÉTEL</t>
  </si>
  <si>
    <t>KIADÁS</t>
  </si>
  <si>
    <t>Előirányzat</t>
  </si>
  <si>
    <t>Lakosság részére</t>
  </si>
  <si>
    <t>Előző évi pénzmaradvány /1-2-ig/össz.:</t>
  </si>
  <si>
    <t>- pótlékok,bírságok</t>
  </si>
  <si>
    <t>Önkormányzat költségv. tám./1-7-ig/ össz.:</t>
  </si>
  <si>
    <t xml:space="preserve">ÖNHIKI </t>
  </si>
  <si>
    <t>Egyéb központi tám.</t>
  </si>
  <si>
    <t>XV.</t>
  </si>
  <si>
    <t>Függő</t>
  </si>
  <si>
    <t>Növénytermesztés</t>
  </si>
  <si>
    <t>0100002</t>
  </si>
  <si>
    <t>0800002</t>
  </si>
  <si>
    <t>Bányászat</t>
  </si>
  <si>
    <t>3600001</t>
  </si>
  <si>
    <t>Víztermelés</t>
  </si>
  <si>
    <t>3812012</t>
  </si>
  <si>
    <t>Eü.és más fertőzésveszélyes hulladék szállítás</t>
  </si>
  <si>
    <t>4120001</t>
  </si>
  <si>
    <t>Lakó - és nem lakóépület építése</t>
  </si>
  <si>
    <t>4211001</t>
  </si>
  <si>
    <t>Út építés</t>
  </si>
  <si>
    <t>4221001</t>
  </si>
  <si>
    <t>Folyadék szállítás</t>
  </si>
  <si>
    <t>4939092</t>
  </si>
  <si>
    <t>M.n.s. egyéb szárazföldi személyszállítás</t>
  </si>
  <si>
    <t>5220011</t>
  </si>
  <si>
    <t>Közutak,hidak üzemeltetése</t>
  </si>
  <si>
    <t>5520012</t>
  </si>
  <si>
    <t>Üdülői szálláshely</t>
  </si>
  <si>
    <t>5629121</t>
  </si>
  <si>
    <t>Óvodai intézményi étkeztetés</t>
  </si>
  <si>
    <t>5629131</t>
  </si>
  <si>
    <t>Iskolai intézményi étkeztetés</t>
  </si>
  <si>
    <t>6800011</t>
  </si>
  <si>
    <t>Lakóingatlan bérbeadása</t>
  </si>
  <si>
    <t>6800021</t>
  </si>
  <si>
    <t>Nem lakóingatlan bérbeadása</t>
  </si>
  <si>
    <t>8411121</t>
  </si>
  <si>
    <t>Önkormányzati jogalkotás</t>
  </si>
  <si>
    <t>8411261</t>
  </si>
  <si>
    <t>8411331</t>
  </si>
  <si>
    <t>Adó,illeték kiszabása,beszedése</t>
  </si>
  <si>
    <t>8411541</t>
  </si>
  <si>
    <t>Önk.vagyonnal gazd.kapcs.</t>
  </si>
  <si>
    <t>8414021</t>
  </si>
  <si>
    <t>Közvilágítás</t>
  </si>
  <si>
    <t>8414031</t>
  </si>
  <si>
    <t>Város- községgazd.m.n.s. szolg.</t>
  </si>
  <si>
    <t>8419029</t>
  </si>
  <si>
    <t>Központi költségvetési befizetések</t>
  </si>
  <si>
    <t>8419069</t>
  </si>
  <si>
    <t>Finanszírozási műveletek</t>
  </si>
  <si>
    <t>8419079</t>
  </si>
  <si>
    <t>Önk.elsz.költségvetési szervekkel</t>
  </si>
  <si>
    <t>8424211</t>
  </si>
  <si>
    <t>Közterület rendjének fenntartása</t>
  </si>
  <si>
    <t>8425411</t>
  </si>
  <si>
    <t>Ár-és belvízvédelem</t>
  </si>
  <si>
    <t>8510111</t>
  </si>
  <si>
    <t>8543141</t>
  </si>
  <si>
    <t>Szoc.ösztöndíjak</t>
  </si>
  <si>
    <t>8623011</t>
  </si>
  <si>
    <t>Fogorvosi alapellátás</t>
  </si>
  <si>
    <t>8690411</t>
  </si>
  <si>
    <t>Család-és nővédelmi eü.gondozás</t>
  </si>
  <si>
    <t>8690421</t>
  </si>
  <si>
    <t>Ifjúsági eü.gondozás</t>
  </si>
  <si>
    <t>8690491</t>
  </si>
  <si>
    <t>Egyéb betegségmegelőzés</t>
  </si>
  <si>
    <t>8821131</t>
  </si>
  <si>
    <t>8821161</t>
  </si>
  <si>
    <t>Ápolási díj mélt.a.</t>
  </si>
  <si>
    <t>8821221</t>
  </si>
  <si>
    <t>8821231</t>
  </si>
  <si>
    <t>Temetési segély</t>
  </si>
  <si>
    <t>8821241</t>
  </si>
  <si>
    <t>Rendkívüli gyermekvédelmi támogatás</t>
  </si>
  <si>
    <t>8821291</t>
  </si>
  <si>
    <t>Egyéb önk-i eseti pénzbeli ellátások</t>
  </si>
  <si>
    <t>8822011</t>
  </si>
  <si>
    <t>Adósságkezelési szolgáltatás</t>
  </si>
  <si>
    <t>8822031</t>
  </si>
  <si>
    <t>8891011</t>
  </si>
  <si>
    <t>8899361</t>
  </si>
  <si>
    <t>Gyermektartásdíj megelőlegezés</t>
  </si>
  <si>
    <t>8899421</t>
  </si>
  <si>
    <t>Önk.által nyújtott lakástámogatás</t>
  </si>
  <si>
    <t>8903011</t>
  </si>
  <si>
    <t>Civil szervezetek műk.támogatása</t>
  </si>
  <si>
    <t>8904411</t>
  </si>
  <si>
    <t>Rövid időtartalmú közfoglalkoztatás</t>
  </si>
  <si>
    <t>8904421</t>
  </si>
  <si>
    <t>Foglalkoztatást helyettesítő támogatás</t>
  </si>
  <si>
    <t>8904431</t>
  </si>
  <si>
    <t>Egyéb közfoglalkoztatás</t>
  </si>
  <si>
    <t>9311021</t>
  </si>
  <si>
    <t>Sportlétesítmények működtetése</t>
  </si>
  <si>
    <t>9603021</t>
  </si>
  <si>
    <t>Köztemető fenntartása</t>
  </si>
  <si>
    <t>ÖNKORMÁNYZAT ÖSSZESEN:</t>
  </si>
  <si>
    <t>Város községgazd.m.n.s.szolg.</t>
  </si>
  <si>
    <t>8419019</t>
  </si>
  <si>
    <t>Önk.és társulások elszámolásai</t>
  </si>
  <si>
    <t>8821111</t>
  </si>
  <si>
    <t>Aktív korúak ellátása</t>
  </si>
  <si>
    <t>8821121</t>
  </si>
  <si>
    <t>8821151</t>
  </si>
  <si>
    <t>Ápolási díj alanyi jogon</t>
  </si>
  <si>
    <t>8821181</t>
  </si>
  <si>
    <t>Kieg.gyermekvédelmi támogatás</t>
  </si>
  <si>
    <t>8821191</t>
  </si>
  <si>
    <t>8892011</t>
  </si>
  <si>
    <t>Gyermekjóléti szolgáltatás</t>
  </si>
  <si>
    <t>8899671</t>
  </si>
  <si>
    <t>Mozgáskorlátozottak támogatása</t>
  </si>
  <si>
    <t xml:space="preserve"> 2012. félév összesen</t>
  </si>
  <si>
    <t>ÖNKORMÁNYZAT KÖLTSÉGVETÉSE FELADATONKÉNT</t>
  </si>
  <si>
    <t>POLGÁRMESTERI HIVATAL  KÖLTSÉGVETÉSE FELADATONKÉNT</t>
  </si>
  <si>
    <t>POLGÁRMESTERI HIVATAL ÖSSZESEN:</t>
  </si>
  <si>
    <t>Önkormányzatok és társulások ált.</t>
  </si>
  <si>
    <t>Helyszíni és szabálysértés</t>
  </si>
  <si>
    <t>Egyéb sajátos bevételek /1-3-ig/ összesen:</t>
  </si>
  <si>
    <t>8821141</t>
  </si>
  <si>
    <t>8822021</t>
  </si>
  <si>
    <t>Közgyógyellátás</t>
  </si>
  <si>
    <t>Rendszeres lakásfenntartási támogatás</t>
  </si>
  <si>
    <t>HEGYESI JÁNOS VÁROSI KÖNYVTÁR ÉS KÖZM.INT. KÖLTSÉGVETÉSE FELADATONKÉNT</t>
  </si>
  <si>
    <t>KÖNYVTÁR ÖSSZESEN:</t>
  </si>
  <si>
    <t>9101231</t>
  </si>
  <si>
    <t>Könyvtári szolgáltatás</t>
  </si>
  <si>
    <t>9105021</t>
  </si>
  <si>
    <t>Közművelődési intézmények műk.</t>
  </si>
  <si>
    <t>Önk.elszámolásai a ktgv-i szerveikkel</t>
  </si>
  <si>
    <t>KASTÉLYPARK FÜRDŐ KÖLTSÉGVETÉSE FELADATONKÉNT</t>
  </si>
  <si>
    <t>KASTÉLYPARK FÜRDŐ ÖSSZESEN:</t>
  </si>
  <si>
    <t>9329111</t>
  </si>
  <si>
    <t>Szabadidős park,fürdő és strandszolgáltatás</t>
  </si>
  <si>
    <t>K L A P I   ÖSSZESEN:</t>
  </si>
  <si>
    <t>K L A P I   KÖLTSÉGVETÉSE FELADATONKÉNT</t>
  </si>
  <si>
    <t>Óvodai nevelés</t>
  </si>
  <si>
    <t>8520111</t>
  </si>
  <si>
    <t>8520121</t>
  </si>
  <si>
    <t>8520211</t>
  </si>
  <si>
    <t>Ált.iskolai t.nappali r. nevelése (1-4)</t>
  </si>
  <si>
    <t>Ált.iskolai t.nappali r. nevelése (5-8)</t>
  </si>
  <si>
    <t>8520221</t>
  </si>
  <si>
    <t>S.N.I. ált.iskolai t.nappali r. nevelése (1-4)</t>
  </si>
  <si>
    <t>S.N.I. ált.iskolai t.nappali r. nevelése (5-8)</t>
  </si>
  <si>
    <t>8520311</t>
  </si>
  <si>
    <t>8520321</t>
  </si>
  <si>
    <t>Alapfokú művészetoktatás /zeneművészeti</t>
  </si>
  <si>
    <t>Alapfokú művészetoktatás /képzőm.tánc,szín,báb</t>
  </si>
  <si>
    <t>8559111</t>
  </si>
  <si>
    <t>Ált.iskolai napköziotthoni nevelés</t>
  </si>
  <si>
    <t>8560111</t>
  </si>
  <si>
    <t>Pedagógiai szakszolgálat</t>
  </si>
  <si>
    <t>8560992</t>
  </si>
  <si>
    <t>Egyéb oktatást kieg.tevékenység</t>
  </si>
  <si>
    <t>Önk.elszámolásai</t>
  </si>
  <si>
    <t>9312041</t>
  </si>
  <si>
    <t>Iskolai,diáksport tev.és támogatás</t>
  </si>
  <si>
    <t>Címe:5525 FÜZESGYARMAT SZABADSÁG TÉR 1.</t>
  </si>
  <si>
    <t>2012. I. félév</t>
  </si>
  <si>
    <t>lezárt</t>
  </si>
  <si>
    <t>negyedév</t>
  </si>
  <si>
    <t>Önkormányzati intézmény neve: FÜZESGYARMAT VÁROS ÖNKORMÁNYZATA</t>
  </si>
  <si>
    <t>2012. II.</t>
  </si>
  <si>
    <t>év</t>
  </si>
  <si>
    <t>2011.</t>
  </si>
  <si>
    <t>vevő(- és adós)állomány lejárat szerinti</t>
  </si>
  <si>
    <t>2/2.számú melléklet a 2012.I.féléves beszámoló</t>
  </si>
  <si>
    <t xml:space="preserve">MEGVALÓSULT BERUHÁZÁSOK  </t>
  </si>
  <si>
    <t>Sorsz.</t>
  </si>
  <si>
    <t>Komplex kerékpárforgalmi hálózat építése Fgy-on</t>
  </si>
  <si>
    <t>Szennyvízberuházás II.ütem</t>
  </si>
  <si>
    <t>Sportlétesítmény tervezési díja</t>
  </si>
  <si>
    <t>Település üzemeltetés CO hegesztő</t>
  </si>
  <si>
    <t>Fogorvosi szék,kezelőegység</t>
  </si>
  <si>
    <t>Rakodógép alkatrész bányászathoz</t>
  </si>
  <si>
    <t>Kossuth u.88. gyermektábor tervezés</t>
  </si>
  <si>
    <t>Inkubátorház tervezés</t>
  </si>
  <si>
    <t>Füzesgyarmat-Solar tervezési díj</t>
  </si>
  <si>
    <t>Gázkazán Kossuth u.8.</t>
  </si>
  <si>
    <t>Telek vásárlás Széchenyi u.1.</t>
  </si>
  <si>
    <t>Terasz tetővel vásárlás Mozi épület</t>
  </si>
  <si>
    <t>SKODA tehergépjármű vásárlás</t>
  </si>
  <si>
    <t>Defibrillátor sporttelep</t>
  </si>
  <si>
    <t>HURO PÁLYAZAT</t>
  </si>
  <si>
    <t>E Market modul</t>
  </si>
  <si>
    <t>WEB portál</t>
  </si>
  <si>
    <t>Laptop,számítógép</t>
  </si>
  <si>
    <t>Szociális Földprogram 01</t>
  </si>
  <si>
    <t>Fóliaház teljes technológia</t>
  </si>
  <si>
    <t>Kétfejes váltvaforgató eke</t>
  </si>
  <si>
    <t>Fólia</t>
  </si>
  <si>
    <t>Start téli közfoglalkoztatás 05</t>
  </si>
  <si>
    <t>Hegesztőgép</t>
  </si>
  <si>
    <t>Marógép,forgácselszívó</t>
  </si>
  <si>
    <t>Start Plusz egyéb 06</t>
  </si>
  <si>
    <t>Tyúkól épület vásárlás adásvételi szerződés -előleg</t>
  </si>
  <si>
    <t>Start belvíz-és vízelvezetés 07</t>
  </si>
  <si>
    <t>Áramfejlesztő</t>
  </si>
  <si>
    <t>Mélyásó kanál előlegszámla</t>
  </si>
  <si>
    <t>H-Bucket Capacity</t>
  </si>
  <si>
    <t>Szivattyú</t>
  </si>
  <si>
    <t>Faaprító</t>
  </si>
  <si>
    <t>Start illegális hulladéklerakó helyek felszámolása 08</t>
  </si>
  <si>
    <t>Fűkasza</t>
  </si>
  <si>
    <t>Start közúthálózat javítás 09</t>
  </si>
  <si>
    <t>MTZ-820 traktor vásárlás</t>
  </si>
  <si>
    <t>Start mezőgazdasági földutak 10</t>
  </si>
  <si>
    <t>Start Plusz erdőgazdálkodás 11</t>
  </si>
  <si>
    <t>Hitachi földfúrógép</t>
  </si>
  <si>
    <t xml:space="preserve">BERUHÁZÁS ÖSSZESEN </t>
  </si>
  <si>
    <t xml:space="preserve">2012.  ÉVI MEGVALÓSULT FELÚJÍTÁSOK   </t>
  </si>
  <si>
    <t>Vízmű rekonstrukciós munkái</t>
  </si>
  <si>
    <t>Ady,Vörösmarty,Toldi útfelújítás</t>
  </si>
  <si>
    <t>Sportcsarnok felújítása</t>
  </si>
  <si>
    <t xml:space="preserve">Gépjármű felújítás </t>
  </si>
  <si>
    <t xml:space="preserve">FELÚJÍTÁSOK ÖSSZESEN </t>
  </si>
  <si>
    <t>3.számú melléklet a 2012.I.félévi beszámoló</t>
  </si>
  <si>
    <t>4.számú melléklet a 2012.I.félévi beszámoló</t>
  </si>
  <si>
    <t>HU_RO I.  sz. pályázat</t>
  </si>
  <si>
    <t>HU_RO II. sz. pályázat</t>
  </si>
  <si>
    <t>Mozgókönyvtár települések előirányzatai</t>
  </si>
  <si>
    <t>Működési célú tartalék</t>
  </si>
  <si>
    <t>Évközi pályázatok tervezésére</t>
  </si>
  <si>
    <t>IVS Városi rehabilitációs program</t>
  </si>
  <si>
    <t>Szinpad pályázat önereje</t>
  </si>
  <si>
    <t>Felhalmozási célú tartalék</t>
  </si>
  <si>
    <t>MINDÖSSZESEN :</t>
  </si>
  <si>
    <t>Bérkompenzáció</t>
  </si>
  <si>
    <t>Iparűzési adó bevételből</t>
  </si>
  <si>
    <t>(normatíva viszafiz.zárolt.5.250)</t>
  </si>
  <si>
    <t>Sportcsarnok felújítás önerő</t>
  </si>
  <si>
    <t>HU_RO II. sz. pályázat tervezési díj</t>
  </si>
  <si>
    <t>Önk.tulajdonú vállalkozásnak</t>
  </si>
  <si>
    <t>Adott kölcsönök/1-2-ig/ összesen: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</si>
</sst>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"/>
    <numFmt numFmtId="165" formatCode="#,##0.0"/>
    <numFmt numFmtId="166" formatCode="mmm\ d/"/>
    <numFmt numFmtId="167" formatCode="#,##0&quot; Ft&quot;"/>
    <numFmt numFmtId="168" formatCode="#,##0\ [$Ft-40E];[Red]\-#,##0\ [$Ft-40E]"/>
    <numFmt numFmtId="169" formatCode="#,##0\ &quot;Ft&quot;"/>
    <numFmt numFmtId="170" formatCode="yyyy\-mm\-dd"/>
    <numFmt numFmtId="171" formatCode="_-* #,##0.00\ _F_t_-;\-* #,##0.00\ _F_t_-;_-* \-??\ _F_t_-;_-@_-"/>
    <numFmt numFmtId="172" formatCode="0.0"/>
    <numFmt numFmtId="173" formatCode="#,##0.000"/>
    <numFmt numFmtId="174" formatCode="#,##0\ _F_t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_-* #,##0.0\ _F_t_-;\-* #,##0.0\ _F_t_-;_-* &quot;-&quot;??\ _F_t_-;_-@_-"/>
    <numFmt numFmtId="179" formatCode="_-* #,##0\ _F_t_-;\-* #,##0\ _F_t_-;_-* &quot;-&quot;??\ _F_t_-;_-@_-"/>
    <numFmt numFmtId="180" formatCode="#,##0.0\ _F_t"/>
    <numFmt numFmtId="181" formatCode="#,##0.00\ _F_t"/>
  </numFmts>
  <fonts count="26">
    <font>
      <sz val="10"/>
      <name val="Arial"/>
      <family val="0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4"/>
      <name val="Arial CE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 CE"/>
      <family val="2"/>
    </font>
    <font>
      <b/>
      <sz val="16"/>
      <name val="Arial CE"/>
      <family val="2"/>
    </font>
    <font>
      <sz val="8"/>
      <name val="Arial"/>
      <family val="0"/>
    </font>
    <font>
      <sz val="20"/>
      <color indexed="10"/>
      <name val="Arial"/>
      <family val="0"/>
    </font>
    <font>
      <b/>
      <sz val="12"/>
      <name val="Arial CE"/>
      <family val="2"/>
    </font>
    <font>
      <b/>
      <i/>
      <sz val="14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i/>
      <sz val="13"/>
      <name val="Arial CE"/>
      <family val="2"/>
    </font>
    <font>
      <b/>
      <sz val="13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7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6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3" borderId="4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0" fillId="0" borderId="3" xfId="0" applyFont="1" applyBorder="1" applyAlignment="1">
      <alignment/>
    </xf>
    <xf numFmtId="170" fontId="0" fillId="0" borderId="4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3" borderId="6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3" fontId="3" fillId="0" borderId="0" xfId="0" applyNumberFormat="1" applyFont="1" applyAlignment="1">
      <alignment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3" fontId="0" fillId="0" borderId="3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3" fontId="1" fillId="0" borderId="6" xfId="0" applyNumberFormat="1" applyFont="1" applyBorder="1" applyAlignment="1">
      <alignment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79" fontId="14" fillId="0" borderId="22" xfId="15" applyNumberFormat="1" applyFont="1" applyFill="1" applyBorder="1" applyAlignment="1">
      <alignment horizontal="center"/>
    </xf>
    <xf numFmtId="0" fontId="14" fillId="6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9" fontId="15" fillId="0" borderId="6" xfId="15" applyNumberFormat="1" applyFont="1" applyFill="1" applyBorder="1" applyAlignment="1">
      <alignment horizontal="right"/>
    </xf>
    <xf numFmtId="179" fontId="15" fillId="0" borderId="23" xfId="15" applyNumberFormat="1" applyFont="1" applyFill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174" fontId="0" fillId="0" borderId="3" xfId="0" applyNumberFormat="1" applyFill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" xfId="0" applyNumberFormat="1" applyBorder="1" applyAlignment="1">
      <alignment/>
    </xf>
    <xf numFmtId="174" fontId="6" fillId="3" borderId="3" xfId="0" applyNumberFormat="1" applyFont="1" applyFill="1" applyBorder="1" applyAlignment="1">
      <alignment/>
    </xf>
    <xf numFmtId="174" fontId="6" fillId="0" borderId="3" xfId="0" applyNumberFormat="1" applyFont="1" applyFill="1" applyBorder="1" applyAlignment="1">
      <alignment/>
    </xf>
    <xf numFmtId="174" fontId="1" fillId="3" borderId="6" xfId="0" applyNumberFormat="1" applyFont="1" applyFill="1" applyBorder="1" applyAlignment="1">
      <alignment/>
    </xf>
    <xf numFmtId="180" fontId="0" fillId="0" borderId="22" xfId="0" applyNumberFormat="1" applyBorder="1" applyAlignment="1">
      <alignment/>
    </xf>
    <xf numFmtId="180" fontId="6" fillId="0" borderId="22" xfId="0" applyNumberFormat="1" applyFont="1" applyBorder="1" applyAlignment="1">
      <alignment/>
    </xf>
    <xf numFmtId="174" fontId="6" fillId="0" borderId="25" xfId="0" applyNumberFormat="1" applyFont="1" applyBorder="1" applyAlignment="1">
      <alignment/>
    </xf>
    <xf numFmtId="174" fontId="6" fillId="0" borderId="3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74" fontId="0" fillId="0" borderId="25" xfId="0" applyNumberFormat="1" applyFont="1" applyBorder="1" applyAlignment="1">
      <alignment/>
    </xf>
    <xf numFmtId="174" fontId="0" fillId="0" borderId="3" xfId="0" applyNumberFormat="1" applyFont="1" applyBorder="1" applyAlignment="1">
      <alignment/>
    </xf>
    <xf numFmtId="174" fontId="6" fillId="2" borderId="3" xfId="0" applyNumberFormat="1" applyFont="1" applyFill="1" applyBorder="1" applyAlignment="1">
      <alignment/>
    </xf>
    <xf numFmtId="174" fontId="0" fillId="2" borderId="3" xfId="0" applyNumberFormat="1" applyFont="1" applyFill="1" applyBorder="1" applyAlignment="1">
      <alignment/>
    </xf>
    <xf numFmtId="174" fontId="0" fillId="0" borderId="2" xfId="0" applyNumberFormat="1" applyFont="1" applyBorder="1" applyAlignment="1">
      <alignment/>
    </xf>
    <xf numFmtId="174" fontId="0" fillId="0" borderId="24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25" xfId="0" applyNumberFormat="1" applyBorder="1" applyAlignment="1">
      <alignment horizontal="center" vertical="center"/>
    </xf>
    <xf numFmtId="174" fontId="0" fillId="0" borderId="3" xfId="0" applyNumberFormat="1" applyBorder="1" applyAlignment="1">
      <alignment horizontal="center" vertical="center"/>
    </xf>
    <xf numFmtId="174" fontId="1" fillId="3" borderId="3" xfId="0" applyNumberFormat="1" applyFont="1" applyFill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 horizontal="center" vertical="center"/>
    </xf>
    <xf numFmtId="181" fontId="0" fillId="0" borderId="22" xfId="0" applyNumberFormat="1" applyBorder="1" applyAlignment="1">
      <alignment/>
    </xf>
    <xf numFmtId="49" fontId="0" fillId="0" borderId="3" xfId="0" applyNumberFormat="1" applyBorder="1" applyAlignment="1">
      <alignment/>
    </xf>
    <xf numFmtId="174" fontId="0" fillId="0" borderId="25" xfId="0" applyNumberFormat="1" applyFont="1" applyBorder="1" applyAlignment="1">
      <alignment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/>
    </xf>
    <xf numFmtId="174" fontId="6" fillId="0" borderId="28" xfId="0" applyNumberFormat="1" applyFont="1" applyBorder="1" applyAlignment="1">
      <alignment/>
    </xf>
    <xf numFmtId="174" fontId="6" fillId="0" borderId="29" xfId="0" applyNumberFormat="1" applyFont="1" applyBorder="1" applyAlignment="1">
      <alignment/>
    </xf>
    <xf numFmtId="180" fontId="6" fillId="0" borderId="30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3" fontId="3" fillId="0" borderId="3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3" fillId="0" borderId="8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4" fillId="0" borderId="4" xfId="0" applyNumberFormat="1" applyFont="1" applyBorder="1" applyAlignment="1">
      <alignment horizontal="right"/>
    </xf>
    <xf numFmtId="49" fontId="14" fillId="0" borderId="5" xfId="0" applyNumberFormat="1" applyFont="1" applyFill="1" applyBorder="1" applyAlignment="1">
      <alignment horizontal="right"/>
    </xf>
    <xf numFmtId="0" fontId="14" fillId="0" borderId="29" xfId="0" applyFont="1" applyFill="1" applyBorder="1" applyAlignment="1">
      <alignment/>
    </xf>
    <xf numFmtId="179" fontId="14" fillId="0" borderId="28" xfId="15" applyNumberFormat="1" applyFont="1" applyFill="1" applyBorder="1" applyAlignment="1">
      <alignment/>
    </xf>
    <xf numFmtId="179" fontId="14" fillId="0" borderId="30" xfId="15" applyNumberFormat="1" applyFont="1" applyFill="1" applyBorder="1" applyAlignment="1">
      <alignment horizontal="center"/>
    </xf>
    <xf numFmtId="49" fontId="14" fillId="0" borderId="27" xfId="0" applyNumberFormat="1" applyFont="1" applyBorder="1" applyAlignment="1">
      <alignment horizontal="right"/>
    </xf>
    <xf numFmtId="0" fontId="15" fillId="0" borderId="6" xfId="0" applyFont="1" applyFill="1" applyBorder="1" applyAlignment="1">
      <alignment/>
    </xf>
    <xf numFmtId="181" fontId="6" fillId="0" borderId="23" xfId="0" applyNumberFormat="1" applyFont="1" applyBorder="1" applyAlignment="1">
      <alignment/>
    </xf>
    <xf numFmtId="181" fontId="6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9" xfId="0" applyFont="1" applyFill="1" applyBorder="1" applyAlignment="1">
      <alignment horizontal="left" vertical="center"/>
    </xf>
    <xf numFmtId="179" fontId="14" fillId="0" borderId="28" xfId="15" applyNumberFormat="1" applyFont="1" applyFill="1" applyBorder="1" applyAlignment="1">
      <alignment horizontal="center"/>
    </xf>
    <xf numFmtId="179" fontId="14" fillId="0" borderId="3" xfId="15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right"/>
    </xf>
    <xf numFmtId="0" fontId="10" fillId="0" borderId="25" xfId="0" applyFont="1" applyFill="1" applyBorder="1" applyAlignment="1">
      <alignment/>
    </xf>
    <xf numFmtId="179" fontId="10" fillId="0" borderId="3" xfId="15" applyNumberFormat="1" applyFont="1" applyFill="1" applyBorder="1" applyAlignment="1">
      <alignment/>
    </xf>
    <xf numFmtId="179" fontId="10" fillId="0" borderId="22" xfId="15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179" fontId="10" fillId="0" borderId="28" xfId="15" applyNumberFormat="1" applyFont="1" applyFill="1" applyBorder="1" applyAlignment="1">
      <alignment/>
    </xf>
    <xf numFmtId="179" fontId="10" fillId="0" borderId="30" xfId="15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79" fontId="15" fillId="0" borderId="0" xfId="15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9" fontId="11" fillId="0" borderId="0" xfId="15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0" fontId="10" fillId="0" borderId="34" xfId="0" applyFont="1" applyFill="1" applyBorder="1" applyAlignment="1">
      <alignment/>
    </xf>
    <xf numFmtId="179" fontId="10" fillId="0" borderId="6" xfId="15" applyNumberFormat="1" applyFont="1" applyFill="1" applyBorder="1" applyAlignment="1">
      <alignment/>
    </xf>
    <xf numFmtId="179" fontId="10" fillId="0" borderId="23" xfId="15" applyNumberFormat="1" applyFont="1" applyFill="1" applyBorder="1" applyAlignment="1">
      <alignment horizontal="center"/>
    </xf>
    <xf numFmtId="49" fontId="14" fillId="0" borderId="4" xfId="19" applyNumberFormat="1" applyFont="1" applyBorder="1" applyAlignment="1">
      <alignment horizontal="right" vertical="center"/>
    </xf>
    <xf numFmtId="179" fontId="14" fillId="0" borderId="28" xfId="15" applyNumberFormat="1" applyFont="1" applyFill="1" applyBorder="1" applyAlignment="1">
      <alignment horizontal="right" vertical="center"/>
    </xf>
    <xf numFmtId="3" fontId="12" fillId="0" borderId="17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174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74" fontId="18" fillId="0" borderId="2" xfId="0" applyNumberFormat="1" applyFont="1" applyFill="1" applyBorder="1" applyAlignment="1">
      <alignment horizontal="center" vertical="center"/>
    </xf>
    <xf numFmtId="43" fontId="18" fillId="0" borderId="21" xfId="15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3" fontId="18" fillId="0" borderId="3" xfId="0" applyNumberFormat="1" applyFont="1" applyFill="1" applyBorder="1" applyAlignment="1">
      <alignment horizontal="right" vertical="center"/>
    </xf>
    <xf numFmtId="174" fontId="18" fillId="0" borderId="3" xfId="0" applyNumberFormat="1" applyFont="1" applyFill="1" applyBorder="1" applyAlignment="1">
      <alignment horizontal="right" vertical="center"/>
    </xf>
    <xf numFmtId="172" fontId="18" fillId="0" borderId="22" xfId="21" applyNumberFormat="1" applyFont="1" applyFill="1" applyBorder="1" applyAlignment="1">
      <alignment horizontal="center" vertical="center" readingOrder="1"/>
    </xf>
    <xf numFmtId="0" fontId="19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3" fontId="20" fillId="0" borderId="3" xfId="0" applyNumberFormat="1" applyFont="1" applyFill="1" applyBorder="1" applyAlignment="1">
      <alignment horizontal="right" vertical="center"/>
    </xf>
    <xf numFmtId="172" fontId="20" fillId="0" borderId="22" xfId="21" applyNumberFormat="1" applyFont="1" applyFill="1" applyBorder="1" applyAlignment="1">
      <alignment horizontal="center" vertical="center" readingOrder="1"/>
    </xf>
    <xf numFmtId="0" fontId="20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43" fontId="18" fillId="0" borderId="0" xfId="15" applyNumberFormat="1" applyFont="1" applyFill="1" applyBorder="1" applyAlignment="1">
      <alignment horizontal="center" vertical="center"/>
    </xf>
    <xf numFmtId="174" fontId="18" fillId="0" borderId="0" xfId="0" applyNumberFormat="1" applyFont="1" applyFill="1" applyBorder="1" applyAlignment="1">
      <alignment horizontal="center" vertical="center"/>
    </xf>
    <xf numFmtId="174" fontId="15" fillId="0" borderId="2" xfId="0" applyNumberFormat="1" applyFont="1" applyFill="1" applyBorder="1" applyAlignment="1">
      <alignment horizontal="center" vertical="center"/>
    </xf>
    <xf numFmtId="178" fontId="15" fillId="0" borderId="21" xfId="15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178" fontId="18" fillId="0" borderId="0" xfId="15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left"/>
    </xf>
    <xf numFmtId="0" fontId="21" fillId="0" borderId="22" xfId="0" applyFont="1" applyBorder="1" applyAlignment="1">
      <alignment/>
    </xf>
    <xf numFmtId="0" fontId="22" fillId="0" borderId="4" xfId="0" applyFont="1" applyBorder="1" applyAlignment="1">
      <alignment/>
    </xf>
    <xf numFmtId="3" fontId="21" fillId="0" borderId="3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21" fillId="0" borderId="3" xfId="0" applyFont="1" applyFill="1" applyBorder="1" applyAlignment="1">
      <alignment/>
    </xf>
    <xf numFmtId="0" fontId="22" fillId="8" borderId="4" xfId="0" applyFont="1" applyFill="1" applyBorder="1" applyAlignment="1">
      <alignment/>
    </xf>
    <xf numFmtId="0" fontId="21" fillId="8" borderId="3" xfId="0" applyFont="1" applyFill="1" applyBorder="1" applyAlignment="1">
      <alignment/>
    </xf>
    <xf numFmtId="0" fontId="23" fillId="8" borderId="3" xfId="0" applyFont="1" applyFill="1" applyBorder="1" applyAlignment="1">
      <alignment/>
    </xf>
    <xf numFmtId="3" fontId="23" fillId="0" borderId="3" xfId="0" applyNumberFormat="1" applyFont="1" applyFill="1" applyBorder="1" applyAlignment="1">
      <alignment/>
    </xf>
    <xf numFmtId="3" fontId="21" fillId="0" borderId="22" xfId="0" applyNumberFormat="1" applyFont="1" applyBorder="1" applyAlignment="1">
      <alignment/>
    </xf>
    <xf numFmtId="0" fontId="22" fillId="8" borderId="36" xfId="0" applyFont="1" applyFill="1" applyBorder="1" applyAlignment="1">
      <alignment/>
    </xf>
    <xf numFmtId="0" fontId="21" fillId="8" borderId="37" xfId="0" applyFont="1" applyFill="1" applyBorder="1" applyAlignment="1">
      <alignment/>
    </xf>
    <xf numFmtId="0" fontId="23" fillId="8" borderId="37" xfId="0" applyFont="1" applyFill="1" applyBorder="1" applyAlignment="1">
      <alignment/>
    </xf>
    <xf numFmtId="3" fontId="23" fillId="0" borderId="37" xfId="0" applyNumberFormat="1" applyFont="1" applyFill="1" applyBorder="1" applyAlignment="1">
      <alignment/>
    </xf>
    <xf numFmtId="3" fontId="21" fillId="0" borderId="38" xfId="0" applyNumberFormat="1" applyFont="1" applyBorder="1" applyAlignment="1">
      <alignment/>
    </xf>
    <xf numFmtId="0" fontId="22" fillId="8" borderId="39" xfId="0" applyFont="1" applyFill="1" applyBorder="1" applyAlignment="1">
      <alignment/>
    </xf>
    <xf numFmtId="0" fontId="21" fillId="8" borderId="40" xfId="0" applyFont="1" applyFill="1" applyBorder="1" applyAlignment="1">
      <alignment/>
    </xf>
    <xf numFmtId="0" fontId="23" fillId="8" borderId="40" xfId="0" applyFont="1" applyFill="1" applyBorder="1" applyAlignment="1">
      <alignment/>
    </xf>
    <xf numFmtId="3" fontId="23" fillId="0" borderId="40" xfId="0" applyNumberFormat="1" applyFont="1" applyFill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22" xfId="0" applyNumberFormat="1" applyFont="1" applyFill="1" applyBorder="1" applyAlignment="1">
      <alignment/>
    </xf>
    <xf numFmtId="0" fontId="22" fillId="0" borderId="36" xfId="0" applyFont="1" applyBorder="1" applyAlignment="1">
      <alignment/>
    </xf>
    <xf numFmtId="0" fontId="21" fillId="0" borderId="37" xfId="0" applyFont="1" applyBorder="1" applyAlignment="1">
      <alignment/>
    </xf>
    <xf numFmtId="3" fontId="21" fillId="0" borderId="37" xfId="0" applyNumberFormat="1" applyFont="1" applyFill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3" fontId="21" fillId="0" borderId="40" xfId="0" applyNumberFormat="1" applyFont="1" applyBorder="1" applyAlignment="1">
      <alignment/>
    </xf>
    <xf numFmtId="3" fontId="23" fillId="0" borderId="6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2" xfId="0" applyFont="1" applyBorder="1" applyAlignment="1">
      <alignment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/>
    </xf>
    <xf numFmtId="3" fontId="24" fillId="0" borderId="6" xfId="0" applyNumberFormat="1" applyFont="1" applyFill="1" applyBorder="1" applyAlignment="1">
      <alignment horizontal="right" vertical="center"/>
    </xf>
    <xf numFmtId="172" fontId="25" fillId="0" borderId="23" xfId="21" applyNumberFormat="1" applyFont="1" applyFill="1" applyBorder="1" applyAlignment="1">
      <alignment horizontal="center" vertical="center" readingOrder="1"/>
    </xf>
    <xf numFmtId="0" fontId="24" fillId="0" borderId="0" xfId="0" applyFont="1" applyFill="1" applyBorder="1" applyAlignment="1">
      <alignment vertical="center"/>
    </xf>
    <xf numFmtId="174" fontId="10" fillId="0" borderId="3" xfId="0" applyNumberFormat="1" applyFont="1" applyFill="1" applyBorder="1" applyAlignment="1">
      <alignment horizontal="right" vertical="center"/>
    </xf>
    <xf numFmtId="172" fontId="10" fillId="0" borderId="22" xfId="21" applyNumberFormat="1" applyFont="1" applyFill="1" applyBorder="1" applyAlignment="1">
      <alignment horizontal="right" vertical="center"/>
    </xf>
    <xf numFmtId="174" fontId="15" fillId="0" borderId="6" xfId="0" applyNumberFormat="1" applyFont="1" applyFill="1" applyBorder="1" applyAlignment="1">
      <alignment horizontal="right" vertical="center"/>
    </xf>
    <xf numFmtId="172" fontId="15" fillId="0" borderId="23" xfId="21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174" fontId="0" fillId="0" borderId="28" xfId="0" applyNumberFormat="1" applyBorder="1" applyAlignment="1">
      <alignment/>
    </xf>
    <xf numFmtId="174" fontId="0" fillId="0" borderId="29" xfId="0" applyNumberFormat="1" applyFont="1" applyBorder="1" applyAlignment="1">
      <alignment/>
    </xf>
    <xf numFmtId="49" fontId="15" fillId="0" borderId="1" xfId="19" applyNumberFormat="1" applyFont="1" applyBorder="1" applyAlignment="1">
      <alignment horizontal="center" vertical="center"/>
    </xf>
    <xf numFmtId="49" fontId="15" fillId="0" borderId="4" xfId="19" applyNumberFormat="1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174" fontId="0" fillId="0" borderId="28" xfId="0" applyNumberFormat="1" applyFont="1" applyBorder="1" applyAlignment="1">
      <alignment/>
    </xf>
    <xf numFmtId="0" fontId="0" fillId="0" borderId="27" xfId="0" applyBorder="1" applyAlignment="1">
      <alignment/>
    </xf>
    <xf numFmtId="180" fontId="0" fillId="0" borderId="22" xfId="0" applyNumberFormat="1" applyFont="1" applyBorder="1" applyAlignment="1">
      <alignment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 wrapText="1"/>
    </xf>
    <xf numFmtId="3" fontId="3" fillId="0" borderId="59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74" fontId="1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8" fontId="18" fillId="0" borderId="35" xfId="15" applyNumberFormat="1" applyFont="1" applyFill="1" applyBorder="1" applyAlignment="1">
      <alignment horizontal="right" vertical="center"/>
    </xf>
    <xf numFmtId="3" fontId="21" fillId="0" borderId="30" xfId="0" applyNumberFormat="1" applyFont="1" applyBorder="1" applyAlignment="1">
      <alignment horizontal="center"/>
    </xf>
    <xf numFmtId="3" fontId="21" fillId="0" borderId="60" xfId="0" applyNumberFormat="1" applyFont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1" fillId="0" borderId="27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3" fontId="21" fillId="0" borderId="28" xfId="0" applyNumberFormat="1" applyFont="1" applyFill="1" applyBorder="1" applyAlignment="1">
      <alignment horizontal="right"/>
    </xf>
    <xf numFmtId="3" fontId="21" fillId="0" borderId="42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view="pageBreakPreview" zoomScaleSheetLayoutView="100" workbookViewId="0" topLeftCell="A61">
      <selection activeCell="C108" sqref="C108"/>
    </sheetView>
  </sheetViews>
  <sheetFormatPr defaultColWidth="9.140625" defaultRowHeight="12.75"/>
  <cols>
    <col min="1" max="1" width="6.140625" style="0" customWidth="1"/>
    <col min="2" max="2" width="51.421875" style="0" customWidth="1"/>
    <col min="3" max="3" width="12.28125" style="1" customWidth="1"/>
    <col min="4" max="6" width="12.00390625" style="0" customWidth="1"/>
  </cols>
  <sheetData>
    <row r="1" spans="1:6" ht="12.75">
      <c r="A1" s="4" t="s">
        <v>16</v>
      </c>
      <c r="B1" s="5" t="s">
        <v>0</v>
      </c>
      <c r="C1" s="58" t="s">
        <v>212</v>
      </c>
      <c r="D1" s="70" t="s">
        <v>196</v>
      </c>
      <c r="E1" s="55" t="s">
        <v>197</v>
      </c>
      <c r="F1" s="56" t="s">
        <v>198</v>
      </c>
    </row>
    <row r="2" spans="1:6" ht="12.75">
      <c r="A2" s="52" t="s">
        <v>199</v>
      </c>
      <c r="B2" s="53" t="s">
        <v>12</v>
      </c>
      <c r="C2" s="53"/>
      <c r="D2" s="71"/>
      <c r="E2" s="250" t="s">
        <v>200</v>
      </c>
      <c r="F2" s="251"/>
    </row>
    <row r="3" spans="1:6" ht="12.75">
      <c r="A3" s="74" t="s">
        <v>1</v>
      </c>
      <c r="B3" s="6" t="s">
        <v>17</v>
      </c>
      <c r="C3" s="90">
        <v>101759</v>
      </c>
      <c r="D3" s="85">
        <v>127035</v>
      </c>
      <c r="E3" s="86">
        <v>95825</v>
      </c>
      <c r="F3" s="84">
        <v>0</v>
      </c>
    </row>
    <row r="4" spans="1:6" s="24" customFormat="1" ht="12.75">
      <c r="A4" s="7" t="s">
        <v>2</v>
      </c>
      <c r="B4" s="23" t="s">
        <v>18</v>
      </c>
      <c r="C4" s="91">
        <v>0</v>
      </c>
      <c r="D4" s="88">
        <v>0</v>
      </c>
      <c r="E4" s="89">
        <v>0</v>
      </c>
      <c r="F4" s="83">
        <v>0</v>
      </c>
    </row>
    <row r="5" spans="1:6" ht="12.75">
      <c r="A5" s="74" t="s">
        <v>6</v>
      </c>
      <c r="B5" s="6" t="s">
        <v>110</v>
      </c>
      <c r="C5" s="90">
        <f>SUM(C6:C8)</f>
        <v>251000</v>
      </c>
      <c r="D5" s="90">
        <f>SUM(D6:D8)</f>
        <v>260117</v>
      </c>
      <c r="E5" s="90">
        <f>SUM(E6:E8)</f>
        <v>128619</v>
      </c>
      <c r="F5" s="84">
        <f aca="true" t="shared" si="0" ref="F5:F67">SUM(E5/D5*100)</f>
        <v>49.44659518601245</v>
      </c>
    </row>
    <row r="6" spans="1:6" ht="12.75">
      <c r="A6" s="8" t="s">
        <v>2</v>
      </c>
      <c r="B6" s="9" t="s">
        <v>19</v>
      </c>
      <c r="C6" s="79">
        <v>32000</v>
      </c>
      <c r="D6" s="78">
        <v>32000</v>
      </c>
      <c r="E6" s="79">
        <v>14635</v>
      </c>
      <c r="F6" s="83">
        <f t="shared" si="0"/>
        <v>45.734375</v>
      </c>
    </row>
    <row r="7" spans="1:6" ht="12.75">
      <c r="A7" s="8" t="s">
        <v>3</v>
      </c>
      <c r="B7" s="9" t="s">
        <v>20</v>
      </c>
      <c r="C7" s="79">
        <v>5000</v>
      </c>
      <c r="D7" s="78">
        <v>1500</v>
      </c>
      <c r="E7" s="79">
        <v>532</v>
      </c>
      <c r="F7" s="83">
        <f t="shared" si="0"/>
        <v>35.46666666666667</v>
      </c>
    </row>
    <row r="8" spans="1:6" ht="12.75">
      <c r="A8" s="8" t="s">
        <v>4</v>
      </c>
      <c r="B8" s="9" t="s">
        <v>21</v>
      </c>
      <c r="C8" s="79">
        <v>214000</v>
      </c>
      <c r="D8" s="78">
        <v>226617</v>
      </c>
      <c r="E8" s="79">
        <v>113452</v>
      </c>
      <c r="F8" s="83">
        <f t="shared" si="0"/>
        <v>50.06332269865015</v>
      </c>
    </row>
    <row r="9" spans="1:6" ht="12.75">
      <c r="A9" s="10" t="s">
        <v>5</v>
      </c>
      <c r="B9" s="101" t="s">
        <v>215</v>
      </c>
      <c r="C9" s="79">
        <v>1500</v>
      </c>
      <c r="D9" s="78">
        <v>1500</v>
      </c>
      <c r="E9" s="79">
        <v>235</v>
      </c>
      <c r="F9" s="83">
        <f t="shared" si="0"/>
        <v>15.666666666666668</v>
      </c>
    </row>
    <row r="10" spans="1:6" ht="12.75">
      <c r="A10" s="11" t="s">
        <v>6</v>
      </c>
      <c r="B10" s="12" t="s">
        <v>205</v>
      </c>
      <c r="C10" s="80">
        <f>SUM(C6:C9)</f>
        <v>252500</v>
      </c>
      <c r="D10" s="80">
        <f>SUM(D6:D9)</f>
        <v>261617</v>
      </c>
      <c r="E10" s="80">
        <f>SUM(E6:E9)</f>
        <v>128854</v>
      </c>
      <c r="F10" s="84">
        <f t="shared" si="0"/>
        <v>49.25291552154486</v>
      </c>
    </row>
    <row r="11" spans="1:6" ht="12.75">
      <c r="A11" s="75" t="s">
        <v>22</v>
      </c>
      <c r="B11" s="12" t="s">
        <v>23</v>
      </c>
      <c r="C11" s="81"/>
      <c r="D11" s="78"/>
      <c r="E11" s="79"/>
      <c r="F11" s="83"/>
    </row>
    <row r="12" spans="1:6" ht="12.75">
      <c r="A12" s="10" t="s">
        <v>2</v>
      </c>
      <c r="B12" s="9" t="s">
        <v>111</v>
      </c>
      <c r="C12" s="79">
        <v>33884</v>
      </c>
      <c r="D12" s="78">
        <v>33884</v>
      </c>
      <c r="E12" s="79">
        <v>17721</v>
      </c>
      <c r="F12" s="83">
        <f t="shared" si="0"/>
        <v>52.29902018651871</v>
      </c>
    </row>
    <row r="13" spans="1:6" ht="12.75">
      <c r="A13" s="10" t="s">
        <v>3</v>
      </c>
      <c r="B13" s="9" t="s">
        <v>112</v>
      </c>
      <c r="C13" s="79">
        <v>81076</v>
      </c>
      <c r="D13" s="78">
        <v>81076</v>
      </c>
      <c r="E13" s="79">
        <v>42403</v>
      </c>
      <c r="F13" s="83">
        <f t="shared" si="0"/>
        <v>52.30031081947802</v>
      </c>
    </row>
    <row r="14" spans="1:6" ht="12.75">
      <c r="A14" s="10" t="s">
        <v>4</v>
      </c>
      <c r="B14" s="9" t="s">
        <v>24</v>
      </c>
      <c r="C14" s="79">
        <v>500</v>
      </c>
      <c r="D14" s="78">
        <v>500</v>
      </c>
      <c r="E14" s="79">
        <v>280</v>
      </c>
      <c r="F14" s="83">
        <f t="shared" si="0"/>
        <v>56.00000000000001</v>
      </c>
    </row>
    <row r="15" spans="1:6" ht="12.75">
      <c r="A15" s="10" t="s">
        <v>5</v>
      </c>
      <c r="B15" s="9" t="s">
        <v>25</v>
      </c>
      <c r="C15" s="79">
        <v>700</v>
      </c>
      <c r="D15" s="78">
        <v>700</v>
      </c>
      <c r="E15" s="79">
        <v>5</v>
      </c>
      <c r="F15" s="83">
        <f t="shared" si="0"/>
        <v>0.7142857142857143</v>
      </c>
    </row>
    <row r="16" spans="1:6" ht="12.75">
      <c r="A16" s="10" t="s">
        <v>7</v>
      </c>
      <c r="B16" s="9" t="s">
        <v>26</v>
      </c>
      <c r="C16" s="79">
        <v>31000</v>
      </c>
      <c r="D16" s="78">
        <v>31000</v>
      </c>
      <c r="E16" s="79">
        <v>15786</v>
      </c>
      <c r="F16" s="83">
        <f t="shared" si="0"/>
        <v>50.92258064516129</v>
      </c>
    </row>
    <row r="17" spans="1:6" ht="12.75">
      <c r="A17" s="11" t="s">
        <v>22</v>
      </c>
      <c r="B17" s="12" t="s">
        <v>206</v>
      </c>
      <c r="C17" s="80">
        <f>SUM(C12:C16)</f>
        <v>147160</v>
      </c>
      <c r="D17" s="80">
        <f>SUM(D12:D16)</f>
        <v>147160</v>
      </c>
      <c r="E17" s="80">
        <f>SUM(E12:E16)</f>
        <v>76195</v>
      </c>
      <c r="F17" s="84">
        <f t="shared" si="0"/>
        <v>51.77697743952161</v>
      </c>
    </row>
    <row r="18" spans="1:6" ht="12.75">
      <c r="A18" s="75" t="s">
        <v>27</v>
      </c>
      <c r="B18" s="12" t="s">
        <v>28</v>
      </c>
      <c r="C18" s="81"/>
      <c r="D18" s="78"/>
      <c r="E18" s="79"/>
      <c r="F18" s="83"/>
    </row>
    <row r="19" spans="1:6" ht="12.75">
      <c r="A19" s="8" t="s">
        <v>2</v>
      </c>
      <c r="B19" s="9" t="s">
        <v>29</v>
      </c>
      <c r="C19" s="79">
        <v>2833</v>
      </c>
      <c r="D19" s="78">
        <v>2833</v>
      </c>
      <c r="E19" s="79">
        <v>1324</v>
      </c>
      <c r="F19" s="83">
        <f t="shared" si="0"/>
        <v>46.73490998941052</v>
      </c>
    </row>
    <row r="20" spans="1:6" ht="12.75">
      <c r="A20" s="8" t="s">
        <v>3</v>
      </c>
      <c r="B20" s="13" t="s">
        <v>30</v>
      </c>
      <c r="C20" s="79">
        <v>8256</v>
      </c>
      <c r="D20" s="78">
        <v>8256</v>
      </c>
      <c r="E20" s="79">
        <v>2729</v>
      </c>
      <c r="F20" s="83">
        <f t="shared" si="0"/>
        <v>33.054748062015506</v>
      </c>
    </row>
    <row r="21" spans="1:6" ht="12.75">
      <c r="A21" s="10" t="s">
        <v>4</v>
      </c>
      <c r="B21" s="9" t="s">
        <v>332</v>
      </c>
      <c r="C21" s="79">
        <v>0</v>
      </c>
      <c r="D21" s="78">
        <v>0</v>
      </c>
      <c r="E21" s="79">
        <v>218</v>
      </c>
      <c r="F21" s="83">
        <v>0</v>
      </c>
    </row>
    <row r="22" spans="1:6" ht="12.75">
      <c r="A22" s="11" t="s">
        <v>27</v>
      </c>
      <c r="B22" s="12" t="s">
        <v>333</v>
      </c>
      <c r="C22" s="80">
        <f>SUM(C19:C21)</f>
        <v>11089</v>
      </c>
      <c r="D22" s="85">
        <f>SUM(D19:D21)</f>
        <v>11089</v>
      </c>
      <c r="E22" s="86">
        <f>SUM(E19:E21)</f>
        <v>4271</v>
      </c>
      <c r="F22" s="84">
        <f t="shared" si="0"/>
        <v>38.51564613581026</v>
      </c>
    </row>
    <row r="23" spans="1:6" ht="12.75" customHeight="1">
      <c r="A23" s="11"/>
      <c r="B23" s="12" t="s">
        <v>31</v>
      </c>
      <c r="C23" s="80">
        <f>SUM(C22+C17+C10+C3)</f>
        <v>512508</v>
      </c>
      <c r="D23" s="80">
        <f>SUM(D22+D17+D10+D3)</f>
        <v>546901</v>
      </c>
      <c r="E23" s="80">
        <f>SUM(E22+E17+E10+E3)</f>
        <v>305145</v>
      </c>
      <c r="F23" s="84">
        <f t="shared" si="0"/>
        <v>55.79529018963213</v>
      </c>
    </row>
    <row r="24" spans="1:6" ht="12.75">
      <c r="A24" s="75" t="s">
        <v>32</v>
      </c>
      <c r="B24" s="12" t="s">
        <v>33</v>
      </c>
      <c r="C24" s="81"/>
      <c r="D24" s="78"/>
      <c r="E24" s="79"/>
      <c r="F24" s="83"/>
    </row>
    <row r="25" spans="1:6" ht="12.75">
      <c r="A25" s="14" t="s">
        <v>2</v>
      </c>
      <c r="B25" s="9" t="s">
        <v>109</v>
      </c>
      <c r="C25" s="79">
        <v>41446</v>
      </c>
      <c r="D25" s="78">
        <v>41446</v>
      </c>
      <c r="E25" s="79">
        <v>64666</v>
      </c>
      <c r="F25" s="83">
        <f t="shared" si="0"/>
        <v>156.02470684746416</v>
      </c>
    </row>
    <row r="26" spans="1:6" ht="12.75">
      <c r="A26" s="14" t="s">
        <v>3</v>
      </c>
      <c r="B26" s="13" t="s">
        <v>34</v>
      </c>
      <c r="C26" s="79">
        <v>3150</v>
      </c>
      <c r="D26" s="78">
        <v>3150</v>
      </c>
      <c r="E26" s="79">
        <v>0</v>
      </c>
      <c r="F26" s="83">
        <f t="shared" si="0"/>
        <v>0</v>
      </c>
    </row>
    <row r="27" spans="1:6" ht="12.75">
      <c r="A27" s="14" t="s">
        <v>4</v>
      </c>
      <c r="B27" s="25" t="s">
        <v>113</v>
      </c>
      <c r="C27" s="79">
        <v>0</v>
      </c>
      <c r="D27" s="78">
        <v>0</v>
      </c>
      <c r="E27" s="79">
        <v>0</v>
      </c>
      <c r="F27" s="83">
        <v>0</v>
      </c>
    </row>
    <row r="28" spans="1:6" ht="12.75">
      <c r="A28" s="14" t="s">
        <v>5</v>
      </c>
      <c r="B28" s="15" t="s">
        <v>35</v>
      </c>
      <c r="C28" s="79">
        <v>21925</v>
      </c>
      <c r="D28" s="78">
        <v>21925</v>
      </c>
      <c r="E28" s="79">
        <v>0</v>
      </c>
      <c r="F28" s="83">
        <f t="shared" si="0"/>
        <v>0</v>
      </c>
    </row>
    <row r="29" spans="1:6" ht="12.75">
      <c r="A29" s="14" t="s">
        <v>7</v>
      </c>
      <c r="B29" s="13" t="s">
        <v>36</v>
      </c>
      <c r="C29" s="79">
        <v>55</v>
      </c>
      <c r="D29" s="78">
        <v>0</v>
      </c>
      <c r="E29" s="79">
        <v>0</v>
      </c>
      <c r="F29" s="83">
        <v>0</v>
      </c>
    </row>
    <row r="30" spans="1:6" ht="12.75">
      <c r="A30" s="11" t="s">
        <v>32</v>
      </c>
      <c r="B30" s="12" t="s">
        <v>114</v>
      </c>
      <c r="C30" s="80">
        <f>SUM(C25:C29)</f>
        <v>66576</v>
      </c>
      <c r="D30" s="80">
        <f>SUM(D25:D29)</f>
        <v>66521</v>
      </c>
      <c r="E30" s="80">
        <f>SUM(E25:E29)</f>
        <v>64666</v>
      </c>
      <c r="F30" s="84">
        <f t="shared" si="0"/>
        <v>97.21140692412922</v>
      </c>
    </row>
    <row r="31" spans="1:6" ht="12.75">
      <c r="A31" s="75" t="s">
        <v>37</v>
      </c>
      <c r="B31" s="12" t="s">
        <v>38</v>
      </c>
      <c r="C31" s="81"/>
      <c r="D31" s="78"/>
      <c r="E31" s="79"/>
      <c r="F31" s="83"/>
    </row>
    <row r="32" spans="1:6" ht="12.75">
      <c r="A32" s="8" t="s">
        <v>2</v>
      </c>
      <c r="B32" s="13" t="s">
        <v>39</v>
      </c>
      <c r="C32" s="79">
        <v>220658</v>
      </c>
      <c r="D32" s="78">
        <v>220113.5</v>
      </c>
      <c r="E32" s="79">
        <v>115120</v>
      </c>
      <c r="F32" s="83">
        <f t="shared" si="0"/>
        <v>52.300290531930116</v>
      </c>
    </row>
    <row r="33" spans="1:6" ht="12.75">
      <c r="A33" s="8" t="s">
        <v>3</v>
      </c>
      <c r="B33" s="13" t="s">
        <v>40</v>
      </c>
      <c r="C33" s="79">
        <v>34354</v>
      </c>
      <c r="D33" s="78">
        <v>34353.9</v>
      </c>
      <c r="E33" s="79">
        <v>15928</v>
      </c>
      <c r="F33" s="83">
        <f t="shared" si="0"/>
        <v>46.364459348138055</v>
      </c>
    </row>
    <row r="34" spans="1:6" ht="12.75">
      <c r="A34" s="8" t="s">
        <v>4</v>
      </c>
      <c r="B34" s="9" t="s">
        <v>41</v>
      </c>
      <c r="C34" s="79">
        <v>0</v>
      </c>
      <c r="D34" s="78">
        <v>0</v>
      </c>
      <c r="E34" s="79">
        <v>0</v>
      </c>
      <c r="F34" s="83">
        <v>0</v>
      </c>
    </row>
    <row r="35" spans="1:6" ht="12.75">
      <c r="A35" s="8" t="s">
        <v>5</v>
      </c>
      <c r="B35" s="13" t="s">
        <v>42</v>
      </c>
      <c r="C35" s="79">
        <v>89259</v>
      </c>
      <c r="D35" s="78">
        <v>90012.5</v>
      </c>
      <c r="E35" s="79">
        <v>44784</v>
      </c>
      <c r="F35" s="83">
        <f t="shared" si="0"/>
        <v>49.753089848632136</v>
      </c>
    </row>
    <row r="36" spans="1:6" ht="12.75">
      <c r="A36" s="8" t="s">
        <v>7</v>
      </c>
      <c r="B36" s="13" t="s">
        <v>43</v>
      </c>
      <c r="C36" s="79">
        <v>0</v>
      </c>
      <c r="D36" s="78">
        <v>28837</v>
      </c>
      <c r="E36" s="79">
        <v>28837</v>
      </c>
      <c r="F36" s="83">
        <f t="shared" si="0"/>
        <v>100</v>
      </c>
    </row>
    <row r="37" spans="1:6" ht="12.75">
      <c r="A37" s="8" t="s">
        <v>8</v>
      </c>
      <c r="B37" s="9" t="s">
        <v>217</v>
      </c>
      <c r="C37" s="79">
        <v>0</v>
      </c>
      <c r="D37" s="78">
        <v>22980</v>
      </c>
      <c r="E37" s="79">
        <v>22980</v>
      </c>
      <c r="F37" s="83">
        <f t="shared" si="0"/>
        <v>100</v>
      </c>
    </row>
    <row r="38" spans="1:6" ht="12.75">
      <c r="A38" s="8" t="s">
        <v>93</v>
      </c>
      <c r="B38" s="9" t="s">
        <v>218</v>
      </c>
      <c r="C38" s="79">
        <v>0</v>
      </c>
      <c r="D38" s="78">
        <v>8969</v>
      </c>
      <c r="E38" s="79">
        <v>8969</v>
      </c>
      <c r="F38" s="83">
        <f t="shared" si="0"/>
        <v>100</v>
      </c>
    </row>
    <row r="39" spans="1:12" ht="12.75">
      <c r="A39" s="11" t="s">
        <v>37</v>
      </c>
      <c r="B39" s="12" t="s">
        <v>216</v>
      </c>
      <c r="C39" s="80">
        <f>SUM(C32:C38)</f>
        <v>344271</v>
      </c>
      <c r="D39" s="80">
        <f>SUM(D32:D38)</f>
        <v>405265.9</v>
      </c>
      <c r="E39" s="80">
        <f>SUM(E32:E38)</f>
        <v>236618</v>
      </c>
      <c r="F39" s="84">
        <f t="shared" si="0"/>
        <v>58.38586468785062</v>
      </c>
      <c r="H39" s="252"/>
      <c r="I39" s="252"/>
      <c r="J39" s="252"/>
      <c r="K39" s="252"/>
      <c r="L39" s="252"/>
    </row>
    <row r="40" spans="1:12" ht="12.75">
      <c r="A40" s="75" t="s">
        <v>44</v>
      </c>
      <c r="B40" s="12" t="s">
        <v>45</v>
      </c>
      <c r="C40" s="81"/>
      <c r="D40" s="78"/>
      <c r="E40" s="79"/>
      <c r="F40" s="83"/>
      <c r="H40" s="252"/>
      <c r="I40" s="252"/>
      <c r="J40" s="252"/>
      <c r="K40" s="252"/>
      <c r="L40" s="252"/>
    </row>
    <row r="41" spans="1:12" ht="12.75">
      <c r="A41" s="8" t="s">
        <v>2</v>
      </c>
      <c r="B41" s="13" t="s">
        <v>46</v>
      </c>
      <c r="C41" s="79">
        <v>44477</v>
      </c>
      <c r="D41" s="78">
        <v>31388</v>
      </c>
      <c r="E41" s="79">
        <v>7339</v>
      </c>
      <c r="F41" s="83">
        <f t="shared" si="0"/>
        <v>23.381547088059133</v>
      </c>
      <c r="H41" s="252"/>
      <c r="I41" s="252"/>
      <c r="J41" s="252"/>
      <c r="K41" s="252"/>
      <c r="L41" s="252"/>
    </row>
    <row r="42" spans="1:12" ht="12.75">
      <c r="A42" s="8" t="s">
        <v>3</v>
      </c>
      <c r="B42" s="13" t="s">
        <v>47</v>
      </c>
      <c r="C42" s="79">
        <v>0</v>
      </c>
      <c r="D42" s="78">
        <v>0</v>
      </c>
      <c r="E42" s="79">
        <v>3794</v>
      </c>
      <c r="F42" s="83">
        <v>0</v>
      </c>
      <c r="H42" s="252"/>
      <c r="I42" s="252"/>
      <c r="J42" s="252"/>
      <c r="K42" s="252"/>
      <c r="L42" s="252"/>
    </row>
    <row r="43" spans="1:12" ht="12.75">
      <c r="A43" s="8" t="s">
        <v>4</v>
      </c>
      <c r="B43" s="13" t="s">
        <v>48</v>
      </c>
      <c r="C43" s="79">
        <v>14463</v>
      </c>
      <c r="D43" s="78">
        <v>14463</v>
      </c>
      <c r="E43" s="79">
        <v>7076</v>
      </c>
      <c r="F43" s="83">
        <f t="shared" si="0"/>
        <v>48.924842702067345</v>
      </c>
      <c r="H43" s="252"/>
      <c r="I43" s="252"/>
      <c r="J43" s="252"/>
      <c r="K43" s="252"/>
      <c r="L43" s="252"/>
    </row>
    <row r="44" spans="1:12" ht="12.75">
      <c r="A44" s="8" t="s">
        <v>49</v>
      </c>
      <c r="B44" s="13" t="s">
        <v>50</v>
      </c>
      <c r="C44" s="79">
        <v>10055</v>
      </c>
      <c r="D44" s="78">
        <v>126404</v>
      </c>
      <c r="E44" s="79">
        <v>127961</v>
      </c>
      <c r="F44" s="83">
        <f t="shared" si="0"/>
        <v>101.23176481756906</v>
      </c>
      <c r="H44" s="252"/>
      <c r="I44" s="252"/>
      <c r="J44" s="252"/>
      <c r="K44" s="252"/>
      <c r="L44" s="252"/>
    </row>
    <row r="45" spans="1:6" ht="12.75">
      <c r="A45" s="10" t="s">
        <v>7</v>
      </c>
      <c r="B45" s="9" t="s">
        <v>51</v>
      </c>
      <c r="C45" s="79">
        <v>9859</v>
      </c>
      <c r="D45" s="78">
        <v>9859</v>
      </c>
      <c r="E45" s="79">
        <v>4489</v>
      </c>
      <c r="F45" s="83">
        <f t="shared" si="0"/>
        <v>45.532001217161984</v>
      </c>
    </row>
    <row r="46" spans="1:6" ht="12.75">
      <c r="A46" s="11" t="s">
        <v>44</v>
      </c>
      <c r="B46" s="12" t="s">
        <v>115</v>
      </c>
      <c r="C46" s="80">
        <f>SUM(C41:C45)</f>
        <v>78854</v>
      </c>
      <c r="D46" s="80">
        <f>SUM(D41:D45)</f>
        <v>182114</v>
      </c>
      <c r="E46" s="80">
        <f>SUM(E41:E45)</f>
        <v>150659</v>
      </c>
      <c r="F46" s="84">
        <f t="shared" si="0"/>
        <v>82.72785178514556</v>
      </c>
    </row>
    <row r="47" spans="1:6" ht="12.75">
      <c r="A47" s="75" t="s">
        <v>52</v>
      </c>
      <c r="B47" s="12" t="s">
        <v>53</v>
      </c>
      <c r="C47" s="81"/>
      <c r="D47" s="78"/>
      <c r="E47" s="79"/>
      <c r="F47" s="83"/>
    </row>
    <row r="48" spans="1:6" ht="12.75">
      <c r="A48" s="8" t="s">
        <v>2</v>
      </c>
      <c r="B48" s="13" t="s">
        <v>54</v>
      </c>
      <c r="C48" s="79">
        <v>5904</v>
      </c>
      <c r="D48" s="78">
        <v>8744</v>
      </c>
      <c r="E48" s="79">
        <v>2126</v>
      </c>
      <c r="F48" s="83">
        <f t="shared" si="0"/>
        <v>24.313815187557182</v>
      </c>
    </row>
    <row r="49" spans="1:6" ht="12.75">
      <c r="A49" s="8" t="s">
        <v>3</v>
      </c>
      <c r="B49" s="9" t="s">
        <v>55</v>
      </c>
      <c r="C49" s="79">
        <v>0</v>
      </c>
      <c r="D49" s="78">
        <v>101685</v>
      </c>
      <c r="E49" s="79">
        <v>101685</v>
      </c>
      <c r="F49" s="83">
        <f t="shared" si="0"/>
        <v>100</v>
      </c>
    </row>
    <row r="50" spans="1:6" ht="12.75">
      <c r="A50" s="11" t="s">
        <v>52</v>
      </c>
      <c r="B50" s="12" t="s">
        <v>56</v>
      </c>
      <c r="C50" s="80">
        <f>SUM(C48:C49)</f>
        <v>5904</v>
      </c>
      <c r="D50" s="80">
        <f>SUM(D48:D49)</f>
        <v>110429</v>
      </c>
      <c r="E50" s="80">
        <f>SUM(E48:E49)</f>
        <v>103811</v>
      </c>
      <c r="F50" s="84">
        <f t="shared" si="0"/>
        <v>94.0070090284255</v>
      </c>
    </row>
    <row r="51" spans="1:6" ht="12.75">
      <c r="A51" s="11" t="s">
        <v>57</v>
      </c>
      <c r="B51" s="12" t="s">
        <v>58</v>
      </c>
      <c r="C51" s="81"/>
      <c r="D51" s="78"/>
      <c r="E51" s="79"/>
      <c r="F51" s="83"/>
    </row>
    <row r="52" spans="1:6" ht="12.75">
      <c r="A52" s="8" t="s">
        <v>2</v>
      </c>
      <c r="B52" s="9" t="s">
        <v>59</v>
      </c>
      <c r="C52" s="79">
        <v>700</v>
      </c>
      <c r="D52" s="78">
        <v>700</v>
      </c>
      <c r="E52" s="79">
        <v>0</v>
      </c>
      <c r="F52" s="83">
        <f t="shared" si="0"/>
        <v>0</v>
      </c>
    </row>
    <row r="53" spans="1:6" ht="12.75">
      <c r="A53" s="75" t="s">
        <v>57</v>
      </c>
      <c r="B53" s="12" t="s">
        <v>60</v>
      </c>
      <c r="C53" s="80">
        <f>SUM(C52)</f>
        <v>700</v>
      </c>
      <c r="D53" s="80">
        <f>SUM(D52)</f>
        <v>700</v>
      </c>
      <c r="E53" s="80">
        <f>SUM(E52)</f>
        <v>0</v>
      </c>
      <c r="F53" s="84">
        <f t="shared" si="0"/>
        <v>0</v>
      </c>
    </row>
    <row r="54" spans="1:6" ht="12.75">
      <c r="A54" s="75" t="s">
        <v>61</v>
      </c>
      <c r="B54" s="12" t="s">
        <v>62</v>
      </c>
      <c r="C54" s="80">
        <v>0</v>
      </c>
      <c r="D54" s="80">
        <v>0</v>
      </c>
      <c r="E54" s="80">
        <v>0</v>
      </c>
      <c r="F54" s="84">
        <v>0</v>
      </c>
    </row>
    <row r="55" spans="1:6" ht="12.75">
      <c r="A55" s="75" t="s">
        <v>63</v>
      </c>
      <c r="B55" s="12" t="s">
        <v>64</v>
      </c>
      <c r="C55" s="81"/>
      <c r="D55" s="78"/>
      <c r="E55" s="79"/>
      <c r="F55" s="83"/>
    </row>
    <row r="56" spans="1:6" ht="12.75">
      <c r="A56" s="8" t="s">
        <v>2</v>
      </c>
      <c r="B56" s="9" t="s">
        <v>65</v>
      </c>
      <c r="C56" s="79">
        <v>3710</v>
      </c>
      <c r="D56" s="78">
        <v>4728</v>
      </c>
      <c r="E56" s="79">
        <v>0</v>
      </c>
      <c r="F56" s="83">
        <f t="shared" si="0"/>
        <v>0</v>
      </c>
    </row>
    <row r="57" spans="1:6" ht="12.75">
      <c r="A57" s="10" t="s">
        <v>3</v>
      </c>
      <c r="B57" s="9" t="s">
        <v>66</v>
      </c>
      <c r="C57" s="79">
        <v>0</v>
      </c>
      <c r="D57" s="78">
        <v>398</v>
      </c>
      <c r="E57" s="79">
        <v>398</v>
      </c>
      <c r="F57" s="83">
        <f t="shared" si="0"/>
        <v>100</v>
      </c>
    </row>
    <row r="58" spans="1:6" ht="12.75">
      <c r="A58" s="11" t="s">
        <v>63</v>
      </c>
      <c r="B58" s="12" t="s">
        <v>67</v>
      </c>
      <c r="C58" s="80">
        <f>SUM(C56:C57)</f>
        <v>3710</v>
      </c>
      <c r="D58" s="80">
        <f>SUM(D56:D57)</f>
        <v>5126</v>
      </c>
      <c r="E58" s="80">
        <f>SUM(E56:E57)</f>
        <v>398</v>
      </c>
      <c r="F58" s="84">
        <f t="shared" si="0"/>
        <v>7.764338665626219</v>
      </c>
    </row>
    <row r="59" spans="1:6" ht="12.75">
      <c r="A59" s="75" t="s">
        <v>68</v>
      </c>
      <c r="B59" s="12" t="s">
        <v>69</v>
      </c>
      <c r="C59" s="80">
        <v>0</v>
      </c>
      <c r="D59" s="85">
        <v>0</v>
      </c>
      <c r="E59" s="86">
        <v>0</v>
      </c>
      <c r="F59" s="84">
        <v>0</v>
      </c>
    </row>
    <row r="60" spans="1:6" ht="12.75">
      <c r="A60" s="75"/>
      <c r="B60" s="12" t="s">
        <v>70</v>
      </c>
      <c r="C60" s="81">
        <f>(C59+C58+C53+C50+C46+C39+C30+C22+C17+C10+C3)</f>
        <v>1012523</v>
      </c>
      <c r="D60" s="81">
        <f>(D59+D58+D53+D50+D46+D39+D30+D22+D17+D10+D3)</f>
        <v>1317056.9</v>
      </c>
      <c r="E60" s="81">
        <f>(E59+E58+E53+E50+E46+E39+E30+E22+E17+E10+E3)</f>
        <v>861297</v>
      </c>
      <c r="F60" s="84">
        <f t="shared" si="0"/>
        <v>65.3955800998423</v>
      </c>
    </row>
    <row r="61" spans="1:6" ht="12.75">
      <c r="A61" s="75" t="s">
        <v>71</v>
      </c>
      <c r="B61" s="12" t="s">
        <v>72</v>
      </c>
      <c r="C61" s="81"/>
      <c r="D61" s="78"/>
      <c r="E61" s="79"/>
      <c r="F61" s="83"/>
    </row>
    <row r="62" spans="1:6" ht="12.75">
      <c r="A62" s="8" t="s">
        <v>2</v>
      </c>
      <c r="B62" s="9" t="s">
        <v>73</v>
      </c>
      <c r="C62" s="79">
        <v>27156</v>
      </c>
      <c r="D62" s="78">
        <v>29630</v>
      </c>
      <c r="E62" s="79">
        <v>3090</v>
      </c>
      <c r="F62" s="83">
        <f t="shared" si="0"/>
        <v>10.428619642254471</v>
      </c>
    </row>
    <row r="63" spans="1:6" ht="12.75">
      <c r="A63" s="8" t="s">
        <v>3</v>
      </c>
      <c r="B63" s="9" t="s">
        <v>74</v>
      </c>
      <c r="C63" s="79">
        <v>3480</v>
      </c>
      <c r="D63" s="78">
        <v>3480</v>
      </c>
      <c r="E63" s="79">
        <v>0</v>
      </c>
      <c r="F63" s="83">
        <f t="shared" si="0"/>
        <v>0</v>
      </c>
    </row>
    <row r="64" spans="1:6" ht="12.75">
      <c r="A64" s="11" t="s">
        <v>71</v>
      </c>
      <c r="B64" s="12" t="s">
        <v>214</v>
      </c>
      <c r="C64" s="80">
        <f>SUM(C62:C63)</f>
        <v>30636</v>
      </c>
      <c r="D64" s="85">
        <f>SUM(D62:D63)</f>
        <v>33110</v>
      </c>
      <c r="E64" s="86">
        <f>SUM(E62:E63)</f>
        <v>3090</v>
      </c>
      <c r="F64" s="84">
        <f t="shared" si="0"/>
        <v>9.3325279371791</v>
      </c>
    </row>
    <row r="65" spans="1:6" s="26" customFormat="1" ht="12.75">
      <c r="A65" s="76" t="s">
        <v>203</v>
      </c>
      <c r="B65" s="22" t="s">
        <v>75</v>
      </c>
      <c r="C65" s="86">
        <v>125</v>
      </c>
      <c r="D65" s="85">
        <v>125</v>
      </c>
      <c r="E65" s="86">
        <v>4081</v>
      </c>
      <c r="F65" s="84">
        <f t="shared" si="0"/>
        <v>3264.8</v>
      </c>
    </row>
    <row r="66" spans="1:6" s="26" customFormat="1" ht="12.75">
      <c r="A66" s="103" t="s">
        <v>219</v>
      </c>
      <c r="B66" s="104" t="s">
        <v>14</v>
      </c>
      <c r="C66" s="105">
        <v>0</v>
      </c>
      <c r="D66" s="106">
        <v>179357</v>
      </c>
      <c r="E66" s="105">
        <v>0</v>
      </c>
      <c r="F66" s="107">
        <f t="shared" si="0"/>
        <v>0</v>
      </c>
    </row>
    <row r="67" spans="1:6" ht="13.5" thickBot="1">
      <c r="A67" s="27"/>
      <c r="B67" s="21" t="s">
        <v>204</v>
      </c>
      <c r="C67" s="82">
        <f>(C65+C64+C59+C58+C53+C54+C50+C46+C39+C30+C22+C17+C10+C3)</f>
        <v>1043284</v>
      </c>
      <c r="D67" s="82">
        <f>(+D66+D65+D64+D59+D58+D53+D54+D50+D46+D39+D30+D22+D17+D10+D3)</f>
        <v>1529648.9</v>
      </c>
      <c r="E67" s="82">
        <f>(E65+E64+E59+E58+E53+E54+E50+E46+E39+E30+E22+E17+E10+E3)</f>
        <v>868468</v>
      </c>
      <c r="F67" s="87">
        <f t="shared" si="0"/>
        <v>56.775643090384996</v>
      </c>
    </row>
    <row r="68" spans="1:6" ht="18.75" customHeight="1">
      <c r="A68" s="4"/>
      <c r="B68" s="5" t="s">
        <v>76</v>
      </c>
      <c r="C68" s="92"/>
      <c r="D68" s="93"/>
      <c r="E68" s="94"/>
      <c r="F68" s="98"/>
    </row>
    <row r="69" spans="1:6" ht="12.75">
      <c r="A69" s="8"/>
      <c r="B69" s="9"/>
      <c r="C69" s="79"/>
      <c r="D69" s="95" t="s">
        <v>196</v>
      </c>
      <c r="E69" s="96" t="s">
        <v>197</v>
      </c>
      <c r="F69" s="99" t="s">
        <v>198</v>
      </c>
    </row>
    <row r="70" spans="1:6" ht="12.75">
      <c r="A70" s="16"/>
      <c r="B70" s="17" t="s">
        <v>77</v>
      </c>
      <c r="C70" s="79"/>
      <c r="D70" s="78"/>
      <c r="E70" s="79"/>
      <c r="F70" s="83"/>
    </row>
    <row r="71" spans="1:6" ht="12.75">
      <c r="A71" s="8" t="s">
        <v>2</v>
      </c>
      <c r="B71" s="9" t="s">
        <v>78</v>
      </c>
      <c r="C71" s="79">
        <f>SUM(C23+C39+C46+C53++C54+C62+C65)</f>
        <v>963614</v>
      </c>
      <c r="D71" s="79">
        <f>SUM(D23+D39+D46+D53++D54+D62+D65)</f>
        <v>1164735.9</v>
      </c>
      <c r="E71" s="79">
        <f>SUM(E23+E39+E46+E53++E54+E62+E65)</f>
        <v>699593</v>
      </c>
      <c r="F71" s="100">
        <f>SUM(E71/D71*100)</f>
        <v>60.064517630134006</v>
      </c>
    </row>
    <row r="72" spans="1:6" ht="12.75">
      <c r="A72" s="8" t="s">
        <v>3</v>
      </c>
      <c r="B72" s="9" t="s">
        <v>79</v>
      </c>
      <c r="C72" s="79">
        <f>SUM(C30+C50+C58+C59+C63)</f>
        <v>79670</v>
      </c>
      <c r="D72" s="79">
        <f>SUM(D30+D50+D58+D59+D63)</f>
        <v>185556</v>
      </c>
      <c r="E72" s="79">
        <f>SUM(E30+E50+E58+E59+E63)</f>
        <v>168875</v>
      </c>
      <c r="F72" s="100">
        <f aca="true" t="shared" si="1" ref="F72:F80">SUM(E72/D72*100)</f>
        <v>91.01026105326694</v>
      </c>
    </row>
    <row r="73" spans="1:6" ht="12.75">
      <c r="A73" s="16"/>
      <c r="B73" s="17" t="s">
        <v>80</v>
      </c>
      <c r="C73" s="97">
        <f>SUM(C71:C72)</f>
        <v>1043284</v>
      </c>
      <c r="D73" s="97">
        <f>SUM(D71:D72)</f>
        <v>1350291.9</v>
      </c>
      <c r="E73" s="97">
        <f>SUM(E71:E72)</f>
        <v>868468</v>
      </c>
      <c r="F73" s="128">
        <f t="shared" si="1"/>
        <v>64.3170561861476</v>
      </c>
    </row>
    <row r="74" spans="1:6" ht="12.75">
      <c r="A74" s="8"/>
      <c r="B74" s="9"/>
      <c r="C74" s="79"/>
      <c r="D74" s="78"/>
      <c r="E74" s="79"/>
      <c r="F74" s="100"/>
    </row>
    <row r="75" spans="1:6" ht="12.75">
      <c r="A75" s="16"/>
      <c r="B75" s="17" t="s">
        <v>81</v>
      </c>
      <c r="C75" s="79"/>
      <c r="D75" s="78"/>
      <c r="E75" s="79"/>
      <c r="F75" s="100"/>
    </row>
    <row r="76" spans="1:6" ht="12.75">
      <c r="A76" s="8" t="s">
        <v>2</v>
      </c>
      <c r="B76" s="9" t="s">
        <v>82</v>
      </c>
      <c r="C76" s="79">
        <f>SUM(C3+C10+C22+C30+C59)</f>
        <v>431924</v>
      </c>
      <c r="D76" s="79">
        <f>SUM(D3+D10+D22+D30+D59)</f>
        <v>466262</v>
      </c>
      <c r="E76" s="79">
        <f>SUM(E3+E10+E22+E30+E59)</f>
        <v>293616</v>
      </c>
      <c r="F76" s="100">
        <f t="shared" si="1"/>
        <v>62.9723202834458</v>
      </c>
    </row>
    <row r="77" spans="1:6" ht="12.75">
      <c r="A77" s="8" t="s">
        <v>3</v>
      </c>
      <c r="B77" s="9" t="s">
        <v>83</v>
      </c>
      <c r="C77" s="79">
        <f>SUM(C17+C39)</f>
        <v>491431</v>
      </c>
      <c r="D77" s="79">
        <f>SUM(D17+D39)</f>
        <v>552425.9</v>
      </c>
      <c r="E77" s="79">
        <f>SUM(E17+E39)</f>
        <v>312813</v>
      </c>
      <c r="F77" s="100">
        <f t="shared" si="1"/>
        <v>56.62533201285457</v>
      </c>
    </row>
    <row r="78" spans="1:6" ht="12.75">
      <c r="A78" s="8" t="s">
        <v>4</v>
      </c>
      <c r="B78" s="9" t="s">
        <v>84</v>
      </c>
      <c r="C78" s="79">
        <f>SUM(C46+C50+C53+C54+C58)</f>
        <v>89168</v>
      </c>
      <c r="D78" s="79">
        <f>SUM(D46+D50+D53+D54+D58)</f>
        <v>298369</v>
      </c>
      <c r="E78" s="79">
        <f>SUM(E46+E50+E53+E54+E58)</f>
        <v>254868</v>
      </c>
      <c r="F78" s="100">
        <f t="shared" si="1"/>
        <v>85.42040225358532</v>
      </c>
    </row>
    <row r="79" spans="1:6" ht="12.75">
      <c r="A79" s="10" t="s">
        <v>5</v>
      </c>
      <c r="B79" s="9" t="s">
        <v>116</v>
      </c>
      <c r="C79" s="79">
        <f>SUM(C65)</f>
        <v>125</v>
      </c>
      <c r="D79" s="79">
        <f>SUM(D65)</f>
        <v>125</v>
      </c>
      <c r="E79" s="79">
        <f>SUM(E65)</f>
        <v>4081</v>
      </c>
      <c r="F79" s="100">
        <f t="shared" si="1"/>
        <v>3264.8</v>
      </c>
    </row>
    <row r="80" spans="1:6" ht="12.75">
      <c r="A80" s="8" t="s">
        <v>7</v>
      </c>
      <c r="B80" s="9" t="s">
        <v>85</v>
      </c>
      <c r="C80" s="79">
        <f>SUM(C64)</f>
        <v>30636</v>
      </c>
      <c r="D80" s="79">
        <f>SUM(D64)</f>
        <v>33110</v>
      </c>
      <c r="E80" s="79">
        <f>SUM(E64)</f>
        <v>3090</v>
      </c>
      <c r="F80" s="100">
        <f t="shared" si="1"/>
        <v>9.3325279371791</v>
      </c>
    </row>
    <row r="81" spans="1:6" ht="13.5" thickBot="1">
      <c r="A81" s="18"/>
      <c r="B81" s="19" t="s">
        <v>86</v>
      </c>
      <c r="C81" s="82">
        <f>SUM(C76:C80)</f>
        <v>1043284</v>
      </c>
      <c r="D81" s="82">
        <f>SUM(D76:D80)</f>
        <v>1350291.9</v>
      </c>
      <c r="E81" s="82">
        <f>SUM(E76:E80)</f>
        <v>868468</v>
      </c>
      <c r="F81" s="127">
        <f>SUM(E81/D81*100)</f>
        <v>64.3170561861476</v>
      </c>
    </row>
    <row r="82" spans="1:3" ht="63.75" customHeight="1" thickBot="1">
      <c r="A82" s="2"/>
      <c r="B82" s="2"/>
      <c r="C82" s="73"/>
    </row>
    <row r="83" spans="1:6" ht="12.75">
      <c r="A83" s="4" t="s">
        <v>16</v>
      </c>
      <c r="B83" s="5" t="s">
        <v>0</v>
      </c>
      <c r="C83" s="58" t="s">
        <v>212</v>
      </c>
      <c r="D83" s="70" t="s">
        <v>196</v>
      </c>
      <c r="E83" s="55" t="s">
        <v>197</v>
      </c>
      <c r="F83" s="56" t="s">
        <v>198</v>
      </c>
    </row>
    <row r="84" spans="1:6" ht="12.75">
      <c r="A84" s="248" t="s">
        <v>87</v>
      </c>
      <c r="B84" s="249"/>
      <c r="C84" s="249"/>
      <c r="D84" s="72"/>
      <c r="E84" s="9"/>
      <c r="F84" s="57"/>
    </row>
    <row r="85" spans="1:6" ht="12.75">
      <c r="A85" s="75" t="s">
        <v>1</v>
      </c>
      <c r="B85" s="12" t="s">
        <v>88</v>
      </c>
      <c r="C85" s="59"/>
      <c r="D85" s="72"/>
      <c r="E85" s="9"/>
      <c r="F85" s="57"/>
    </row>
    <row r="86" spans="1:6" ht="12.75">
      <c r="A86" s="8" t="s">
        <v>2</v>
      </c>
      <c r="B86" s="9" t="s">
        <v>89</v>
      </c>
      <c r="C86" s="77">
        <v>374106</v>
      </c>
      <c r="D86" s="78">
        <v>456566</v>
      </c>
      <c r="E86" s="79">
        <v>258230</v>
      </c>
      <c r="F86" s="83">
        <f>SUM(E86/D86*100)</f>
        <v>56.55918311919854</v>
      </c>
    </row>
    <row r="87" spans="1:6" ht="12.75">
      <c r="A87" s="8" t="s">
        <v>3</v>
      </c>
      <c r="B87" s="9" t="s">
        <v>90</v>
      </c>
      <c r="C87" s="77">
        <v>95318</v>
      </c>
      <c r="D87" s="78">
        <v>108164</v>
      </c>
      <c r="E87" s="79">
        <v>56809</v>
      </c>
      <c r="F87" s="83">
        <f aca="true" t="shared" si="2" ref="F87:F107">SUM(E87/D87*100)</f>
        <v>52.52117155430642</v>
      </c>
    </row>
    <row r="88" spans="1:6" ht="12.75">
      <c r="A88" s="8" t="s">
        <v>4</v>
      </c>
      <c r="B88" s="9" t="s">
        <v>91</v>
      </c>
      <c r="C88" s="77">
        <v>295023</v>
      </c>
      <c r="D88" s="78">
        <v>316790</v>
      </c>
      <c r="E88" s="79">
        <v>251468</v>
      </c>
      <c r="F88" s="83">
        <f t="shared" si="2"/>
        <v>79.38003093531992</v>
      </c>
    </row>
    <row r="89" spans="1:6" ht="12.75">
      <c r="A89" s="8" t="s">
        <v>5</v>
      </c>
      <c r="B89" s="9" t="s">
        <v>117</v>
      </c>
      <c r="C89" s="79">
        <v>3900</v>
      </c>
      <c r="D89" s="78">
        <v>3900</v>
      </c>
      <c r="E89" s="79">
        <v>0</v>
      </c>
      <c r="F89" s="83">
        <f t="shared" si="2"/>
        <v>0</v>
      </c>
    </row>
    <row r="90" spans="1:6" ht="12.75">
      <c r="A90" s="8" t="s">
        <v>7</v>
      </c>
      <c r="B90" s="9" t="s">
        <v>118</v>
      </c>
      <c r="C90" s="79">
        <v>130034</v>
      </c>
      <c r="D90" s="78">
        <v>155330</v>
      </c>
      <c r="E90" s="79">
        <v>84696</v>
      </c>
      <c r="F90" s="83">
        <f t="shared" si="2"/>
        <v>54.52649198480653</v>
      </c>
    </row>
    <row r="91" spans="1:6" ht="12.75">
      <c r="A91" s="8" t="s">
        <v>8</v>
      </c>
      <c r="B91" s="9" t="s">
        <v>92</v>
      </c>
      <c r="C91" s="79">
        <v>54132</v>
      </c>
      <c r="D91" s="78">
        <v>42467</v>
      </c>
      <c r="E91" s="79">
        <v>16492</v>
      </c>
      <c r="F91" s="83">
        <f t="shared" si="2"/>
        <v>38.83486000894813</v>
      </c>
    </row>
    <row r="92" spans="1:6" ht="12.75">
      <c r="A92" s="8" t="s">
        <v>93</v>
      </c>
      <c r="B92" s="9" t="s">
        <v>94</v>
      </c>
      <c r="C92" s="79">
        <v>7905</v>
      </c>
      <c r="D92" s="78">
        <v>7905</v>
      </c>
      <c r="E92" s="79">
        <v>7905</v>
      </c>
      <c r="F92" s="83">
        <f t="shared" si="2"/>
        <v>100</v>
      </c>
    </row>
    <row r="93" spans="1:6" ht="12.75">
      <c r="A93" s="11" t="s">
        <v>1</v>
      </c>
      <c r="B93" s="12" t="s">
        <v>95</v>
      </c>
      <c r="C93" s="80">
        <f>SUM(C86:C92)</f>
        <v>960418</v>
      </c>
      <c r="D93" s="80">
        <f>SUM(D86:D92)</f>
        <v>1091122</v>
      </c>
      <c r="E93" s="80">
        <f>SUM(E86:E92)</f>
        <v>675600</v>
      </c>
      <c r="F93" s="84">
        <f t="shared" si="2"/>
        <v>61.91791568678846</v>
      </c>
    </row>
    <row r="94" spans="1:6" ht="12.75">
      <c r="A94" s="75" t="s">
        <v>6</v>
      </c>
      <c r="B94" s="12" t="s">
        <v>119</v>
      </c>
      <c r="C94" s="77"/>
      <c r="D94" s="78"/>
      <c r="E94" s="79"/>
      <c r="F94" s="83"/>
    </row>
    <row r="95" spans="1:6" ht="12.75">
      <c r="A95" s="8" t="s">
        <v>2</v>
      </c>
      <c r="B95" s="9" t="s">
        <v>96</v>
      </c>
      <c r="C95" s="79">
        <v>22550</v>
      </c>
      <c r="D95" s="78">
        <v>24877</v>
      </c>
      <c r="E95" s="79">
        <v>2096</v>
      </c>
      <c r="F95" s="83">
        <f t="shared" si="2"/>
        <v>8.425453229891064</v>
      </c>
    </row>
    <row r="96" spans="1:6" ht="12.75">
      <c r="A96" s="8" t="s">
        <v>3</v>
      </c>
      <c r="B96" s="9" t="s">
        <v>97</v>
      </c>
      <c r="C96" s="79">
        <v>213631</v>
      </c>
      <c r="D96" s="78">
        <v>369995</v>
      </c>
      <c r="E96" s="79">
        <v>249837</v>
      </c>
      <c r="F96" s="83">
        <f t="shared" si="2"/>
        <v>67.52442600575684</v>
      </c>
    </row>
    <row r="97" spans="1:6" ht="12.75">
      <c r="A97" s="10" t="s">
        <v>4</v>
      </c>
      <c r="B97" s="9" t="s">
        <v>98</v>
      </c>
      <c r="C97" s="79">
        <v>6336</v>
      </c>
      <c r="D97" s="78">
        <v>8682</v>
      </c>
      <c r="E97" s="79">
        <v>2745</v>
      </c>
      <c r="F97" s="83">
        <f t="shared" si="2"/>
        <v>31.617138908085696</v>
      </c>
    </row>
    <row r="98" spans="1:6" ht="12.75">
      <c r="A98" s="10" t="s">
        <v>5</v>
      </c>
      <c r="B98" s="9" t="s">
        <v>99</v>
      </c>
      <c r="C98" s="79">
        <v>3208</v>
      </c>
      <c r="D98" s="78">
        <v>3208</v>
      </c>
      <c r="E98" s="79">
        <v>802</v>
      </c>
      <c r="F98" s="83">
        <f t="shared" si="2"/>
        <v>25</v>
      </c>
    </row>
    <row r="99" spans="1:6" ht="12.75">
      <c r="A99" s="11" t="s">
        <v>6</v>
      </c>
      <c r="B99" s="12" t="s">
        <v>120</v>
      </c>
      <c r="C99" s="80">
        <f>SUM(C95:C98)</f>
        <v>245725</v>
      </c>
      <c r="D99" s="80">
        <f>SUM(D95:D98)</f>
        <v>406762</v>
      </c>
      <c r="E99" s="80">
        <f>SUM(E95:E98)</f>
        <v>255480</v>
      </c>
      <c r="F99" s="84">
        <f t="shared" si="2"/>
        <v>62.808226923852274</v>
      </c>
    </row>
    <row r="100" spans="1:6" ht="12.75">
      <c r="A100" s="75" t="s">
        <v>22</v>
      </c>
      <c r="B100" s="12" t="s">
        <v>100</v>
      </c>
      <c r="C100" s="81"/>
      <c r="D100" s="78"/>
      <c r="E100" s="79"/>
      <c r="F100" s="83"/>
    </row>
    <row r="101" spans="1:6" ht="12.75">
      <c r="A101" s="8" t="s">
        <v>2</v>
      </c>
      <c r="B101" s="9" t="s">
        <v>101</v>
      </c>
      <c r="C101" s="79">
        <v>35609</v>
      </c>
      <c r="D101" s="102">
        <v>13067</v>
      </c>
      <c r="E101" s="79">
        <v>0</v>
      </c>
      <c r="F101" s="83">
        <f t="shared" si="2"/>
        <v>0</v>
      </c>
    </row>
    <row r="102" spans="1:6" ht="12.75">
      <c r="A102" s="8" t="s">
        <v>3</v>
      </c>
      <c r="B102" s="9" t="s">
        <v>102</v>
      </c>
      <c r="C102" s="79">
        <v>13302</v>
      </c>
      <c r="D102" s="78">
        <v>16693</v>
      </c>
      <c r="E102" s="79">
        <v>0</v>
      </c>
      <c r="F102" s="83">
        <f t="shared" si="2"/>
        <v>0</v>
      </c>
    </row>
    <row r="103" spans="1:6" ht="12.75">
      <c r="A103" s="11" t="s">
        <v>22</v>
      </c>
      <c r="B103" s="12" t="s">
        <v>103</v>
      </c>
      <c r="C103" s="80">
        <f>SUM(C101:C102)</f>
        <v>48911</v>
      </c>
      <c r="D103" s="80">
        <f>SUM(D101:D102)</f>
        <v>29760</v>
      </c>
      <c r="E103" s="80">
        <f>SUM(E101:E102)</f>
        <v>0</v>
      </c>
      <c r="F103" s="84">
        <f t="shared" si="2"/>
        <v>0</v>
      </c>
    </row>
    <row r="104" spans="1:6" ht="12.75">
      <c r="A104" s="75" t="s">
        <v>27</v>
      </c>
      <c r="B104" s="20" t="s">
        <v>449</v>
      </c>
      <c r="C104" s="80">
        <f>SUM(C105:C106)</f>
        <v>400</v>
      </c>
      <c r="D104" s="80">
        <f>SUM(D105:D106)</f>
        <v>2005</v>
      </c>
      <c r="E104" s="80">
        <f>SUM(E105:E106)</f>
        <v>7951</v>
      </c>
      <c r="F104" s="84">
        <f t="shared" si="2"/>
        <v>396.5586034912718</v>
      </c>
    </row>
    <row r="105" spans="1:6" ht="12.75">
      <c r="A105" s="10" t="s">
        <v>2</v>
      </c>
      <c r="B105" s="9" t="s">
        <v>213</v>
      </c>
      <c r="C105" s="79">
        <v>400</v>
      </c>
      <c r="D105" s="88">
        <v>2005</v>
      </c>
      <c r="E105" s="89">
        <v>2251</v>
      </c>
      <c r="F105" s="247">
        <f t="shared" si="2"/>
        <v>112.26932668329177</v>
      </c>
    </row>
    <row r="106" spans="1:6" ht="12.75">
      <c r="A106" s="246" t="s">
        <v>3</v>
      </c>
      <c r="B106" s="238" t="s">
        <v>448</v>
      </c>
      <c r="C106" s="239">
        <v>0</v>
      </c>
      <c r="D106" s="240">
        <v>0</v>
      </c>
      <c r="E106" s="245">
        <v>5700</v>
      </c>
      <c r="F106" s="247">
        <v>0</v>
      </c>
    </row>
    <row r="107" spans="1:6" ht="13.5" thickBot="1">
      <c r="A107" s="18"/>
      <c r="B107" s="21" t="s">
        <v>104</v>
      </c>
      <c r="C107" s="82">
        <f>SUM(C104+C103+C99+C93)</f>
        <v>1255454</v>
      </c>
      <c r="D107" s="82">
        <f>SUM(D104+D103+D99+D93)</f>
        <v>1529649</v>
      </c>
      <c r="E107" s="82">
        <f>SUM(E104+E103+E99+E93)</f>
        <v>939031</v>
      </c>
      <c r="F107" s="87">
        <f t="shared" si="2"/>
        <v>61.38865844386523</v>
      </c>
    </row>
    <row r="108" spans="1:3" ht="67.5" customHeight="1" thickBot="1">
      <c r="A108" s="2"/>
      <c r="B108" s="2"/>
      <c r="C108" s="73"/>
    </row>
    <row r="109" spans="1:6" ht="12.75">
      <c r="A109" s="4"/>
      <c r="B109" s="5" t="s">
        <v>105</v>
      </c>
      <c r="C109" s="58"/>
      <c r="D109" s="70" t="s">
        <v>196</v>
      </c>
      <c r="E109" s="55" t="s">
        <v>197</v>
      </c>
      <c r="F109" s="56" t="s">
        <v>198</v>
      </c>
    </row>
    <row r="110" spans="1:6" ht="12.75">
      <c r="A110" s="8"/>
      <c r="B110" s="9"/>
      <c r="C110" s="54"/>
      <c r="D110" s="72"/>
      <c r="E110" s="9"/>
      <c r="F110" s="57"/>
    </row>
    <row r="111" spans="1:6" ht="12.75">
      <c r="A111" s="16"/>
      <c r="B111" s="17" t="s">
        <v>77</v>
      </c>
      <c r="C111" s="54"/>
      <c r="D111" s="72"/>
      <c r="E111" s="9"/>
      <c r="F111" s="57"/>
    </row>
    <row r="112" spans="1:6" ht="12.75">
      <c r="A112" s="8" t="s">
        <v>2</v>
      </c>
      <c r="B112" s="9" t="s">
        <v>106</v>
      </c>
      <c r="C112" s="54">
        <f>SUM(C93+C104)</f>
        <v>960818</v>
      </c>
      <c r="D112" s="54">
        <f>SUM(D93+D104)</f>
        <v>1093127</v>
      </c>
      <c r="E112" s="54">
        <f>SUM(E93+E104)</f>
        <v>683551</v>
      </c>
      <c r="F112" s="83">
        <f>SUM(E112/D112*100)</f>
        <v>62.531709490297104</v>
      </c>
    </row>
    <row r="113" spans="1:6" ht="12.75">
      <c r="A113" s="8" t="s">
        <v>3</v>
      </c>
      <c r="B113" s="9" t="s">
        <v>107</v>
      </c>
      <c r="C113" s="54">
        <f>SUM(C99)</f>
        <v>245725</v>
      </c>
      <c r="D113" s="54">
        <f>SUM(D99)</f>
        <v>406762</v>
      </c>
      <c r="E113" s="54">
        <f>SUM(E99)</f>
        <v>255480</v>
      </c>
      <c r="F113" s="83">
        <f>SUM(E113/D113*100)</f>
        <v>62.808226923852274</v>
      </c>
    </row>
    <row r="114" spans="1:6" ht="12.75">
      <c r="A114" s="8" t="s">
        <v>4</v>
      </c>
      <c r="B114" s="9" t="s">
        <v>100</v>
      </c>
      <c r="C114" s="54">
        <f>SUM(C103)</f>
        <v>48911</v>
      </c>
      <c r="D114" s="54">
        <f>SUM(D103)</f>
        <v>29760</v>
      </c>
      <c r="E114" s="54">
        <f>SUM(E103)</f>
        <v>0</v>
      </c>
      <c r="F114" s="83">
        <f>SUM(E114/D114*100)</f>
        <v>0</v>
      </c>
    </row>
    <row r="115" spans="1:6" ht="13.5" thickBot="1">
      <c r="A115" s="18"/>
      <c r="B115" s="19" t="s">
        <v>108</v>
      </c>
      <c r="C115" s="60">
        <f>SUM(C112:C114)</f>
        <v>1255454</v>
      </c>
      <c r="D115" s="60">
        <f>SUM(D112:D114)</f>
        <v>1529649</v>
      </c>
      <c r="E115" s="60">
        <f>SUM(E112:E114)</f>
        <v>939031</v>
      </c>
      <c r="F115" s="87">
        <f>SUM(E115/D115*100)</f>
        <v>61.38865844386523</v>
      </c>
    </row>
  </sheetData>
  <mergeCells count="3">
    <mergeCell ref="A84:C84"/>
    <mergeCell ref="E2:F2"/>
    <mergeCell ref="H39:L44"/>
  </mergeCells>
  <printOptions horizontalCentered="1"/>
  <pageMargins left="0.7874015748031497" right="0.4724409448818898" top="1.1023622047244095" bottom="0.7086614173228347" header="0.31496062992125984" footer="0.5118110236220472"/>
  <pageSetup horizontalDpi="600" verticalDpi="600" orientation="portrait" paperSize="9" scale="84" r:id="rId1"/>
  <headerFooter alignWithMargins="0">
    <oddHeader>&amp;L           &amp;"Arial,Félkövér dőlt"&amp;12Füzesgyarmat Város  Önkormányzat  bevételei és kiadásai (mérleg&amp;"Arial,Normál"&amp;10)
&amp;C&amp;"Arial,Félkövér"&amp;12
Közgazdasági tagolás&amp;R
   1.számú melléklet a 2012.I.féléves beszámoló</oddHeader>
    <oddFooter>&amp;C&amp;P</oddFoot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4"/>
  <sheetViews>
    <sheetView view="pageBreakPreview" zoomScale="75" zoomScaleSheetLayoutView="75" workbookViewId="0" topLeftCell="A2">
      <selection activeCell="O7" sqref="O7"/>
    </sheetView>
  </sheetViews>
  <sheetFormatPr defaultColWidth="9.140625" defaultRowHeight="12.75"/>
  <cols>
    <col min="1" max="1" width="5.57421875" style="3" customWidth="1"/>
    <col min="2" max="2" width="27.140625" style="3" customWidth="1"/>
    <col min="3" max="3" width="10.8515625" style="3" customWidth="1"/>
    <col min="4" max="4" width="9.7109375" style="3" customWidth="1"/>
    <col min="5" max="5" width="14.140625" style="3" customWidth="1"/>
    <col min="6" max="6" width="13.57421875" style="3" customWidth="1"/>
    <col min="7" max="7" width="14.8515625" style="3" customWidth="1"/>
    <col min="8" max="8" width="10.57421875" style="3" customWidth="1"/>
    <col min="9" max="9" width="12.7109375" style="3" customWidth="1"/>
    <col min="10" max="10" width="10.28125" style="3" customWidth="1"/>
    <col min="11" max="11" width="12.57421875" style="3" customWidth="1"/>
    <col min="12" max="12" width="13.421875" style="3" customWidth="1"/>
    <col min="13" max="14" width="13.57421875" style="3" customWidth="1"/>
    <col min="15" max="15" width="14.421875" style="115" customWidth="1"/>
    <col min="16" max="16384" width="9.140625" style="3" customWidth="1"/>
  </cols>
  <sheetData>
    <row r="1" ht="55.5" customHeight="1" thickBot="1"/>
    <row r="2" spans="1:15" ht="19.5" customHeight="1" thickBot="1">
      <c r="A2" s="259" t="s">
        <v>154</v>
      </c>
      <c r="B2" s="272" t="s">
        <v>155</v>
      </c>
      <c r="C2" s="255" t="s">
        <v>89</v>
      </c>
      <c r="D2" s="255" t="s">
        <v>156</v>
      </c>
      <c r="E2" s="255" t="s">
        <v>157</v>
      </c>
      <c r="F2" s="255" t="s">
        <v>158</v>
      </c>
      <c r="G2" s="255" t="s">
        <v>159</v>
      </c>
      <c r="H2" s="258" t="s">
        <v>160</v>
      </c>
      <c r="I2" s="255" t="s">
        <v>161</v>
      </c>
      <c r="J2" s="255" t="s">
        <v>162</v>
      </c>
      <c r="K2" s="255" t="s">
        <v>163</v>
      </c>
      <c r="L2" s="255" t="s">
        <v>164</v>
      </c>
      <c r="M2" s="255" t="s">
        <v>165</v>
      </c>
      <c r="N2" s="270" t="s">
        <v>220</v>
      </c>
      <c r="O2" s="264" t="s">
        <v>13</v>
      </c>
    </row>
    <row r="3" spans="1:15" ht="50.25" customHeight="1">
      <c r="A3" s="260"/>
      <c r="B3" s="273"/>
      <c r="C3" s="257"/>
      <c r="D3" s="257"/>
      <c r="E3" s="257"/>
      <c r="F3" s="257"/>
      <c r="G3" s="257"/>
      <c r="H3" s="256"/>
      <c r="I3" s="256"/>
      <c r="J3" s="257"/>
      <c r="K3" s="257"/>
      <c r="L3" s="257"/>
      <c r="M3" s="257"/>
      <c r="N3" s="271"/>
      <c r="O3" s="265"/>
    </row>
    <row r="4" spans="1:15" ht="43.5" customHeight="1">
      <c r="A4" s="266" t="s">
        <v>166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8"/>
      <c r="O4" s="269"/>
    </row>
    <row r="5" spans="1:16" ht="39.75" customHeight="1">
      <c r="A5" s="112" t="s">
        <v>2</v>
      </c>
      <c r="B5" s="113" t="s">
        <v>167</v>
      </c>
      <c r="C5" s="114">
        <v>96831</v>
      </c>
      <c r="D5" s="114">
        <v>15656</v>
      </c>
      <c r="E5" s="114">
        <v>192431</v>
      </c>
      <c r="F5" s="114">
        <v>12324</v>
      </c>
      <c r="G5" s="114">
        <v>37037</v>
      </c>
      <c r="H5" s="114">
        <v>251933</v>
      </c>
      <c r="I5" s="114">
        <v>1911</v>
      </c>
      <c r="J5" s="114">
        <v>7951</v>
      </c>
      <c r="K5" s="114">
        <v>0</v>
      </c>
      <c r="L5" s="114">
        <v>317040</v>
      </c>
      <c r="M5" s="114">
        <v>8707</v>
      </c>
      <c r="N5" s="114">
        <v>-13434</v>
      </c>
      <c r="O5" s="109">
        <f>SUM(C5:N5)</f>
        <v>928387</v>
      </c>
      <c r="P5" s="33"/>
    </row>
    <row r="6" spans="1:16" ht="36.75" customHeight="1">
      <c r="A6" s="29" t="s">
        <v>3</v>
      </c>
      <c r="B6" s="30" t="s">
        <v>168</v>
      </c>
      <c r="C6" s="31">
        <v>48530</v>
      </c>
      <c r="D6" s="31">
        <v>12808</v>
      </c>
      <c r="E6" s="31">
        <v>16000</v>
      </c>
      <c r="F6" s="31">
        <v>2922</v>
      </c>
      <c r="G6" s="31">
        <v>47659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9">
        <v>11737</v>
      </c>
      <c r="O6" s="32">
        <f>SUM(C6:N6)</f>
        <v>139656</v>
      </c>
      <c r="P6" s="33"/>
    </row>
    <row r="7" spans="1:16" ht="36.75" customHeight="1">
      <c r="A7" s="29" t="s">
        <v>4</v>
      </c>
      <c r="B7" s="30" t="s">
        <v>169</v>
      </c>
      <c r="C7" s="31">
        <v>104749</v>
      </c>
      <c r="D7" s="31">
        <v>26198</v>
      </c>
      <c r="E7" s="31">
        <v>33004</v>
      </c>
      <c r="F7" s="31">
        <v>1246</v>
      </c>
      <c r="G7" s="31">
        <v>0</v>
      </c>
      <c r="H7" s="31">
        <v>0</v>
      </c>
      <c r="I7" s="31">
        <v>834</v>
      </c>
      <c r="J7" s="31">
        <v>0</v>
      </c>
      <c r="K7" s="31">
        <v>0</v>
      </c>
      <c r="L7" s="31">
        <v>0</v>
      </c>
      <c r="M7" s="31">
        <v>0</v>
      </c>
      <c r="N7" s="39">
        <v>13195</v>
      </c>
      <c r="O7" s="32">
        <f>SUM(C7:N7)</f>
        <v>179226</v>
      </c>
      <c r="P7" s="33"/>
    </row>
    <row r="8" spans="1:16" ht="64.5" customHeight="1">
      <c r="A8" s="261" t="s">
        <v>170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3"/>
      <c r="P8" s="33"/>
    </row>
    <row r="9" spans="1:16" ht="51.75" customHeight="1">
      <c r="A9" s="29" t="s">
        <v>5</v>
      </c>
      <c r="B9" s="30" t="s">
        <v>171</v>
      </c>
      <c r="C9" s="31">
        <v>4710</v>
      </c>
      <c r="D9" s="31">
        <v>1242</v>
      </c>
      <c r="E9" s="31">
        <v>3047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9">
        <v>4470</v>
      </c>
      <c r="O9" s="32">
        <f>SUM(C9:N9)</f>
        <v>13469</v>
      </c>
      <c r="P9" s="33"/>
    </row>
    <row r="10" spans="1:16" ht="44.25" customHeight="1">
      <c r="A10" s="29" t="s">
        <v>7</v>
      </c>
      <c r="B10" s="30" t="s">
        <v>172</v>
      </c>
      <c r="C10" s="31">
        <v>3410</v>
      </c>
      <c r="D10" s="31">
        <v>905</v>
      </c>
      <c r="E10" s="31">
        <v>6986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9">
        <v>0</v>
      </c>
      <c r="O10" s="32">
        <f>SUM(C10:N10)</f>
        <v>11301</v>
      </c>
      <c r="P10" s="33"/>
    </row>
    <row r="11" spans="1:16" ht="33" customHeight="1" thickBot="1">
      <c r="A11" s="253" t="s">
        <v>207</v>
      </c>
      <c r="B11" s="254"/>
      <c r="C11" s="110">
        <f aca="true" t="shared" si="0" ref="C11:N11">SUM(C5:C10)</f>
        <v>258230</v>
      </c>
      <c r="D11" s="110">
        <f t="shared" si="0"/>
        <v>56809</v>
      </c>
      <c r="E11" s="110">
        <f t="shared" si="0"/>
        <v>251468</v>
      </c>
      <c r="F11" s="110">
        <f t="shared" si="0"/>
        <v>16492</v>
      </c>
      <c r="G11" s="110">
        <f t="shared" si="0"/>
        <v>84696</v>
      </c>
      <c r="H11" s="110">
        <f t="shared" si="0"/>
        <v>251933</v>
      </c>
      <c r="I11" s="110">
        <f t="shared" si="0"/>
        <v>2745</v>
      </c>
      <c r="J11" s="110">
        <f t="shared" si="0"/>
        <v>7951</v>
      </c>
      <c r="K11" s="110">
        <f t="shared" si="0"/>
        <v>0</v>
      </c>
      <c r="L11" s="110">
        <f t="shared" si="0"/>
        <v>317040</v>
      </c>
      <c r="M11" s="110">
        <f t="shared" si="0"/>
        <v>8707</v>
      </c>
      <c r="N11" s="110">
        <f t="shared" si="0"/>
        <v>15968</v>
      </c>
      <c r="O11" s="111">
        <f>SUM(O5:O7,O9:O10)</f>
        <v>1272039</v>
      </c>
      <c r="P11" s="33"/>
    </row>
    <row r="13" spans="2:15" ht="15.75">
      <c r="B13" s="36"/>
      <c r="C13" s="37"/>
      <c r="D13" s="37"/>
      <c r="E13" s="37"/>
      <c r="O13" s="116"/>
    </row>
    <row r="14" ht="15.75">
      <c r="C14" s="28"/>
    </row>
  </sheetData>
  <mergeCells count="18">
    <mergeCell ref="O2:O3"/>
    <mergeCell ref="A4:O4"/>
    <mergeCell ref="N2:N3"/>
    <mergeCell ref="M2:M3"/>
    <mergeCell ref="C2:C3"/>
    <mergeCell ref="D2:D3"/>
    <mergeCell ref="B2:B3"/>
    <mergeCell ref="L2:L3"/>
    <mergeCell ref="A11:B11"/>
    <mergeCell ref="I2:I3"/>
    <mergeCell ref="J2:J3"/>
    <mergeCell ref="K2:K3"/>
    <mergeCell ref="E2:E3"/>
    <mergeCell ref="F2:F3"/>
    <mergeCell ref="G2:G3"/>
    <mergeCell ref="H2:H3"/>
    <mergeCell ref="A2:A3"/>
    <mergeCell ref="A8:O8"/>
  </mergeCells>
  <printOptions horizontalCentered="1"/>
  <pageMargins left="0.7874015748031497" right="0.7874015748031497" top="1.7716535433070868" bottom="0.984251968503937" header="0.984251968503937" footer="0.5118110236220472"/>
  <pageSetup horizontalDpi="600" verticalDpi="600" orientation="landscape" paperSize="9" scale="66" r:id="rId1"/>
  <headerFooter alignWithMargins="0">
    <oddHeader>&amp;C&amp;"Arial,Félkövér"&amp;12
Költségvetési szervek  kiadásainak teljesítése&amp;R2.számú melléklet a   2012.I.féléves beszámoló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view="pageBreakPreview" zoomScale="80" zoomScaleSheetLayoutView="80" workbookViewId="0" topLeftCell="B1">
      <selection activeCell="B6" sqref="B6"/>
    </sheetView>
  </sheetViews>
  <sheetFormatPr defaultColWidth="9.140625" defaultRowHeight="12.75"/>
  <cols>
    <col min="1" max="1" width="5.57421875" style="3" customWidth="1"/>
    <col min="2" max="2" width="26.57421875" style="3" customWidth="1"/>
    <col min="3" max="3" width="12.140625" style="3" customWidth="1"/>
    <col min="4" max="4" width="12.28125" style="3" customWidth="1"/>
    <col min="5" max="5" width="14.140625" style="3" customWidth="1"/>
    <col min="6" max="6" width="11.7109375" style="3" customWidth="1"/>
    <col min="7" max="7" width="11.00390625" style="3" customWidth="1"/>
    <col min="8" max="8" width="10.57421875" style="3" customWidth="1"/>
    <col min="9" max="10" width="11.7109375" style="3" customWidth="1"/>
    <col min="11" max="13" width="11.28125" style="3" customWidth="1"/>
    <col min="14" max="14" width="11.8515625" style="3" customWidth="1"/>
    <col min="15" max="15" width="11.28125" style="3" customWidth="1"/>
    <col min="16" max="16384" width="9.140625" style="3" customWidth="1"/>
  </cols>
  <sheetData>
    <row r="1" ht="36" customHeight="1" thickBot="1"/>
    <row r="2" spans="1:14" ht="25.5" customHeight="1" thickBot="1">
      <c r="A2" s="259" t="s">
        <v>154</v>
      </c>
      <c r="B2" s="272" t="s">
        <v>155</v>
      </c>
      <c r="C2" s="255" t="s">
        <v>173</v>
      </c>
      <c r="D2" s="255" t="s">
        <v>174</v>
      </c>
      <c r="E2" s="255" t="s">
        <v>175</v>
      </c>
      <c r="F2" s="255" t="s">
        <v>176</v>
      </c>
      <c r="G2" s="255" t="s">
        <v>177</v>
      </c>
      <c r="H2" s="255" t="s">
        <v>178</v>
      </c>
      <c r="I2" s="255" t="s">
        <v>179</v>
      </c>
      <c r="J2" s="255" t="s">
        <v>180</v>
      </c>
      <c r="K2" s="255" t="s">
        <v>181</v>
      </c>
      <c r="L2" s="255" t="s">
        <v>182</v>
      </c>
      <c r="M2" s="274" t="s">
        <v>220</v>
      </c>
      <c r="N2" s="264" t="s">
        <v>13</v>
      </c>
    </row>
    <row r="3" spans="1:14" ht="51" customHeight="1">
      <c r="A3" s="260"/>
      <c r="B3" s="273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75"/>
      <c r="N3" s="265"/>
    </row>
    <row r="4" spans="1:14" ht="45" customHeight="1">
      <c r="A4" s="266" t="s">
        <v>166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8"/>
      <c r="M4" s="268"/>
      <c r="N4" s="269"/>
    </row>
    <row r="5" spans="1:15" ht="30.75" customHeight="1">
      <c r="A5" s="108" t="s">
        <v>2</v>
      </c>
      <c r="B5" s="117" t="s">
        <v>167</v>
      </c>
      <c r="C5" s="31">
        <v>259441</v>
      </c>
      <c r="D5" s="31">
        <v>33512</v>
      </c>
      <c r="E5" s="31">
        <v>64666</v>
      </c>
      <c r="F5" s="31">
        <v>236618</v>
      </c>
      <c r="G5" s="31">
        <v>138795</v>
      </c>
      <c r="H5" s="31">
        <v>103811</v>
      </c>
      <c r="I5" s="31">
        <v>4081</v>
      </c>
      <c r="J5" s="39">
        <v>0</v>
      </c>
      <c r="K5" s="39">
        <v>0</v>
      </c>
      <c r="L5" s="39">
        <v>85566</v>
      </c>
      <c r="M5" s="39">
        <v>665</v>
      </c>
      <c r="N5" s="32">
        <f>SUM(C5:M5)</f>
        <v>927155</v>
      </c>
      <c r="O5" s="33"/>
    </row>
    <row r="6" spans="1:15" ht="29.25" customHeight="1">
      <c r="A6" s="108" t="s">
        <v>3</v>
      </c>
      <c r="B6" s="117" t="s">
        <v>168</v>
      </c>
      <c r="C6" s="31">
        <v>3738</v>
      </c>
      <c r="D6" s="31">
        <v>0</v>
      </c>
      <c r="E6" s="31">
        <v>0</v>
      </c>
      <c r="F6" s="31">
        <v>0</v>
      </c>
      <c r="G6" s="31">
        <v>1739</v>
      </c>
      <c r="H6" s="31">
        <v>0</v>
      </c>
      <c r="I6" s="31">
        <v>0</v>
      </c>
      <c r="J6" s="39">
        <v>0</v>
      </c>
      <c r="K6" s="39">
        <v>132140</v>
      </c>
      <c r="L6" s="39">
        <v>0</v>
      </c>
      <c r="M6" s="39">
        <v>2322</v>
      </c>
      <c r="N6" s="32">
        <f>SUM(C6:M6)</f>
        <v>139939</v>
      </c>
      <c r="O6" s="33"/>
    </row>
    <row r="7" spans="1:15" ht="31.5" customHeight="1">
      <c r="A7" s="108" t="s">
        <v>4</v>
      </c>
      <c r="B7" s="117" t="s">
        <v>169</v>
      </c>
      <c r="C7" s="31">
        <v>2455</v>
      </c>
      <c r="D7" s="31">
        <v>0</v>
      </c>
      <c r="E7" s="31">
        <v>0</v>
      </c>
      <c r="F7" s="31">
        <v>0</v>
      </c>
      <c r="G7" s="31">
        <v>9006</v>
      </c>
      <c r="H7" s="31">
        <v>0</v>
      </c>
      <c r="I7" s="31">
        <v>0</v>
      </c>
      <c r="J7" s="31">
        <v>3090</v>
      </c>
      <c r="K7" s="31">
        <v>166943</v>
      </c>
      <c r="L7" s="31">
        <v>0</v>
      </c>
      <c r="M7" s="39">
        <v>25</v>
      </c>
      <c r="N7" s="32">
        <f>SUM(C7:M7)</f>
        <v>181519</v>
      </c>
      <c r="O7" s="33"/>
    </row>
    <row r="8" spans="1:15" ht="45.75" customHeight="1">
      <c r="A8" s="261" t="s">
        <v>170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3"/>
      <c r="O8" s="33"/>
    </row>
    <row r="9" spans="1:15" ht="60" customHeight="1">
      <c r="A9" s="108" t="s">
        <v>5</v>
      </c>
      <c r="B9" s="117" t="s">
        <v>171</v>
      </c>
      <c r="C9" s="31">
        <v>1508</v>
      </c>
      <c r="D9" s="31">
        <v>0</v>
      </c>
      <c r="E9" s="31"/>
      <c r="F9" s="31">
        <v>0</v>
      </c>
      <c r="G9" s="31">
        <v>839</v>
      </c>
      <c r="H9" s="31">
        <v>0</v>
      </c>
      <c r="I9" s="31">
        <v>0</v>
      </c>
      <c r="J9" s="39">
        <v>0</v>
      </c>
      <c r="K9" s="39">
        <v>11825</v>
      </c>
      <c r="L9" s="39">
        <v>0</v>
      </c>
      <c r="M9" s="39">
        <v>0</v>
      </c>
      <c r="N9" s="32">
        <f>SUM(C9:M9)</f>
        <v>14172</v>
      </c>
      <c r="O9" s="33"/>
    </row>
    <row r="10" spans="1:15" ht="38.25" customHeight="1">
      <c r="A10" s="108" t="s">
        <v>7</v>
      </c>
      <c r="B10" s="117" t="s">
        <v>172</v>
      </c>
      <c r="C10" s="31">
        <v>4491</v>
      </c>
      <c r="D10" s="31">
        <v>0</v>
      </c>
      <c r="E10" s="31">
        <v>0</v>
      </c>
      <c r="F10" s="31">
        <v>0</v>
      </c>
      <c r="G10" s="31">
        <v>678</v>
      </c>
      <c r="H10" s="31">
        <v>0</v>
      </c>
      <c r="I10" s="31">
        <v>0</v>
      </c>
      <c r="J10" s="39">
        <v>0</v>
      </c>
      <c r="K10" s="39">
        <v>6132</v>
      </c>
      <c r="L10" s="39">
        <v>0</v>
      </c>
      <c r="M10" s="39">
        <v>0</v>
      </c>
      <c r="N10" s="32">
        <f>SUM(C10:M10)</f>
        <v>11301</v>
      </c>
      <c r="O10" s="33"/>
    </row>
    <row r="11" spans="1:15" ht="29.25" customHeight="1" thickBot="1">
      <c r="A11" s="253" t="s">
        <v>207</v>
      </c>
      <c r="B11" s="254"/>
      <c r="C11" s="34">
        <f aca="true" t="shared" si="0" ref="C11:N11">SUM(C5:C10)</f>
        <v>271633</v>
      </c>
      <c r="D11" s="34">
        <f t="shared" si="0"/>
        <v>33512</v>
      </c>
      <c r="E11" s="34">
        <f t="shared" si="0"/>
        <v>64666</v>
      </c>
      <c r="F11" s="34">
        <f t="shared" si="0"/>
        <v>236618</v>
      </c>
      <c r="G11" s="34">
        <f t="shared" si="0"/>
        <v>151057</v>
      </c>
      <c r="H11" s="34">
        <f t="shared" si="0"/>
        <v>103811</v>
      </c>
      <c r="I11" s="34">
        <f t="shared" si="0"/>
        <v>4081</v>
      </c>
      <c r="J11" s="34">
        <f t="shared" si="0"/>
        <v>3090</v>
      </c>
      <c r="K11" s="34">
        <f t="shared" si="0"/>
        <v>317040</v>
      </c>
      <c r="L11" s="34">
        <f t="shared" si="0"/>
        <v>85566</v>
      </c>
      <c r="M11" s="34">
        <f t="shared" si="0"/>
        <v>3012</v>
      </c>
      <c r="N11" s="35">
        <f t="shared" si="0"/>
        <v>1274086</v>
      </c>
      <c r="O11" s="33"/>
    </row>
    <row r="13" spans="2:14" ht="15.75">
      <c r="B13" s="37"/>
      <c r="C13" s="36"/>
      <c r="D13" s="36"/>
      <c r="N13" s="38"/>
    </row>
    <row r="14" ht="15.75">
      <c r="B14" s="28"/>
    </row>
    <row r="15" ht="15.75">
      <c r="B15" s="28"/>
    </row>
  </sheetData>
  <mergeCells count="17">
    <mergeCell ref="A4:N4"/>
    <mergeCell ref="A8:N8"/>
    <mergeCell ref="A11:B11"/>
    <mergeCell ref="I2:I3"/>
    <mergeCell ref="J2:J3"/>
    <mergeCell ref="K2:K3"/>
    <mergeCell ref="N2:N3"/>
    <mergeCell ref="E2:E3"/>
    <mergeCell ref="F2:F3"/>
    <mergeCell ref="M2:M3"/>
    <mergeCell ref="L2:L3"/>
    <mergeCell ref="G2:G3"/>
    <mergeCell ref="H2:H3"/>
    <mergeCell ref="A2:A3"/>
    <mergeCell ref="B2:B3"/>
    <mergeCell ref="C2:C3"/>
    <mergeCell ref="D2:D3"/>
  </mergeCells>
  <printOptions horizontalCentered="1"/>
  <pageMargins left="0.7874015748031497" right="0.7874015748031497" top="1.7716535433070868" bottom="0.984251968503937" header="1.06" footer="0.5118110236220472"/>
  <pageSetup horizontalDpi="600" verticalDpi="600" orientation="landscape" paperSize="9" scale="75" r:id="rId1"/>
  <headerFooter alignWithMargins="0">
    <oddHeader>&amp;C&amp;"Arial,Félkövér"&amp;12
Költségvetési szervek  bevételeinek teljesítése&amp;R2/1.számú melléklet  a 2012.I.féléves beszámoló
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1"/>
  <sheetViews>
    <sheetView view="pageBreakPreview" zoomScale="75" zoomScaleNormal="75" zoomScaleSheetLayoutView="75" workbookViewId="0" topLeftCell="B1">
      <selection activeCell="C120" sqref="C120:E120"/>
    </sheetView>
  </sheetViews>
  <sheetFormatPr defaultColWidth="9.140625" defaultRowHeight="22.5" customHeight="1"/>
  <cols>
    <col min="1" max="1" width="0" style="63" hidden="1" customWidth="1"/>
    <col min="2" max="2" width="18.140625" style="119" customWidth="1"/>
    <col min="3" max="3" width="67.421875" style="63" customWidth="1"/>
    <col min="4" max="4" width="24.140625" style="66" customWidth="1"/>
    <col min="5" max="5" width="24.140625" style="67" customWidth="1"/>
    <col min="6" max="16384" width="9.140625" style="63" customWidth="1"/>
  </cols>
  <sheetData>
    <row r="1" spans="3:5" ht="22.5" customHeight="1">
      <c r="C1" s="281" t="s">
        <v>382</v>
      </c>
      <c r="D1" s="281"/>
      <c r="E1" s="281"/>
    </row>
    <row r="2" spans="3:5" ht="22.5" customHeight="1">
      <c r="C2" s="282"/>
      <c r="D2" s="282"/>
      <c r="E2" s="282"/>
    </row>
    <row r="3" spans="3:5" ht="22.5" customHeight="1">
      <c r="C3" s="282" t="s">
        <v>328</v>
      </c>
      <c r="D3" s="282"/>
      <c r="E3" s="282"/>
    </row>
    <row r="4" spans="2:7" ht="22.5" customHeight="1">
      <c r="B4" s="283" t="s">
        <v>327</v>
      </c>
      <c r="C4" s="283"/>
      <c r="D4" s="283"/>
      <c r="E4" s="283"/>
      <c r="F4" s="62"/>
      <c r="G4" s="62"/>
    </row>
    <row r="5" spans="3:5" ht="22.5" customHeight="1" thickBot="1">
      <c r="C5" s="276"/>
      <c r="D5" s="276"/>
      <c r="E5" s="276"/>
    </row>
    <row r="6" spans="2:5" ht="22.5" customHeight="1">
      <c r="B6" s="241" t="s">
        <v>208</v>
      </c>
      <c r="C6" s="243" t="s">
        <v>209</v>
      </c>
      <c r="D6" s="277" t="s">
        <v>210</v>
      </c>
      <c r="E6" s="279" t="s">
        <v>211</v>
      </c>
    </row>
    <row r="7" spans="2:5" ht="22.5" customHeight="1">
      <c r="B7" s="242"/>
      <c r="C7" s="244"/>
      <c r="D7" s="278"/>
      <c r="E7" s="280"/>
    </row>
    <row r="8" spans="1:5" s="40" customFormat="1" ht="21.75" customHeight="1">
      <c r="A8" s="40" t="s">
        <v>2</v>
      </c>
      <c r="B8" s="133" t="s">
        <v>222</v>
      </c>
      <c r="C8" s="134" t="s">
        <v>221</v>
      </c>
      <c r="D8" s="135">
        <v>461</v>
      </c>
      <c r="E8" s="136">
        <v>844</v>
      </c>
    </row>
    <row r="9" spans="1:5" s="40" customFormat="1" ht="21.75" customHeight="1">
      <c r="A9" s="40" t="s">
        <v>3</v>
      </c>
      <c r="B9" s="133" t="s">
        <v>223</v>
      </c>
      <c r="C9" s="134" t="s">
        <v>224</v>
      </c>
      <c r="D9" s="135">
        <v>2621</v>
      </c>
      <c r="E9" s="136">
        <v>1540</v>
      </c>
    </row>
    <row r="10" spans="1:5" s="40" customFormat="1" ht="21.75" customHeight="1">
      <c r="A10" s="40" t="s">
        <v>4</v>
      </c>
      <c r="B10" s="133" t="s">
        <v>225</v>
      </c>
      <c r="C10" s="134" t="s">
        <v>226</v>
      </c>
      <c r="D10" s="135">
        <v>76</v>
      </c>
      <c r="E10" s="136">
        <v>611</v>
      </c>
    </row>
    <row r="11" spans="1:5" s="40" customFormat="1" ht="21.75" customHeight="1">
      <c r="A11" s="40" t="s">
        <v>136</v>
      </c>
      <c r="B11" s="133" t="s">
        <v>227</v>
      </c>
      <c r="C11" s="134" t="s">
        <v>228</v>
      </c>
      <c r="D11" s="135">
        <v>15</v>
      </c>
      <c r="E11" s="136">
        <v>1499</v>
      </c>
    </row>
    <row r="12" spans="2:5" s="40" customFormat="1" ht="21.75" customHeight="1">
      <c r="B12" s="133" t="s">
        <v>229</v>
      </c>
      <c r="C12" s="134" t="s">
        <v>230</v>
      </c>
      <c r="D12" s="135">
        <v>835</v>
      </c>
      <c r="E12" s="136">
        <v>4542</v>
      </c>
    </row>
    <row r="13" spans="1:5" s="40" customFormat="1" ht="21.75" customHeight="1">
      <c r="A13" s="40" t="s">
        <v>138</v>
      </c>
      <c r="B13" s="133" t="s">
        <v>231</v>
      </c>
      <c r="C13" s="134" t="s">
        <v>232</v>
      </c>
      <c r="D13" s="135">
        <v>1311</v>
      </c>
      <c r="E13" s="136">
        <v>2001</v>
      </c>
    </row>
    <row r="14" spans="1:5" s="40" customFormat="1" ht="21.75" customHeight="1">
      <c r="A14" s="40" t="s">
        <v>139</v>
      </c>
      <c r="B14" s="133" t="s">
        <v>233</v>
      </c>
      <c r="C14" s="134" t="s">
        <v>234</v>
      </c>
      <c r="D14" s="135">
        <v>240871</v>
      </c>
      <c r="E14" s="136">
        <v>289993</v>
      </c>
    </row>
    <row r="15" spans="1:5" s="40" customFormat="1" ht="21.75" customHeight="1">
      <c r="A15" s="40" t="s">
        <v>140</v>
      </c>
      <c r="B15" s="133" t="s">
        <v>235</v>
      </c>
      <c r="C15" s="134" t="s">
        <v>236</v>
      </c>
      <c r="D15" s="135">
        <v>471</v>
      </c>
      <c r="E15" s="136">
        <v>8440</v>
      </c>
    </row>
    <row r="16" spans="2:5" s="40" customFormat="1" ht="21.75" customHeight="1">
      <c r="B16" s="133" t="s">
        <v>237</v>
      </c>
      <c r="C16" s="134" t="s">
        <v>238</v>
      </c>
      <c r="D16" s="135">
        <v>0</v>
      </c>
      <c r="E16" s="136">
        <v>170</v>
      </c>
    </row>
    <row r="17" spans="1:5" s="40" customFormat="1" ht="21.75" customHeight="1">
      <c r="A17" s="40" t="s">
        <v>141</v>
      </c>
      <c r="B17" s="133" t="s">
        <v>239</v>
      </c>
      <c r="C17" s="134" t="s">
        <v>240</v>
      </c>
      <c r="D17" s="135">
        <v>85</v>
      </c>
      <c r="E17" s="136">
        <v>598</v>
      </c>
    </row>
    <row r="18" spans="1:5" s="40" customFormat="1" ht="21.75" customHeight="1">
      <c r="A18" s="40" t="s">
        <v>142</v>
      </c>
      <c r="B18" s="133" t="s">
        <v>241</v>
      </c>
      <c r="C18" s="134" t="s">
        <v>242</v>
      </c>
      <c r="D18" s="135">
        <v>2219</v>
      </c>
      <c r="E18" s="136">
        <v>8128</v>
      </c>
    </row>
    <row r="19" spans="1:5" s="40" customFormat="1" ht="21.75" customHeight="1">
      <c r="A19" s="40" t="s">
        <v>143</v>
      </c>
      <c r="B19" s="133" t="s">
        <v>243</v>
      </c>
      <c r="C19" s="134" t="s">
        <v>244</v>
      </c>
      <c r="D19" s="135">
        <v>6779</v>
      </c>
      <c r="E19" s="136">
        <v>25173</v>
      </c>
    </row>
    <row r="20" spans="1:5" s="40" customFormat="1" ht="21.75" customHeight="1">
      <c r="A20" s="40" t="s">
        <v>145</v>
      </c>
      <c r="B20" s="133" t="s">
        <v>245</v>
      </c>
      <c r="C20" s="134" t="s">
        <v>246</v>
      </c>
      <c r="D20" s="135">
        <v>1391</v>
      </c>
      <c r="E20" s="136">
        <v>526</v>
      </c>
    </row>
    <row r="21" spans="1:5" s="40" customFormat="1" ht="21.75" customHeight="1">
      <c r="A21" s="40" t="s">
        <v>146</v>
      </c>
      <c r="B21" s="133" t="s">
        <v>247</v>
      </c>
      <c r="C21" s="134" t="s">
        <v>248</v>
      </c>
      <c r="D21" s="135">
        <v>4585</v>
      </c>
      <c r="E21" s="136">
        <v>6699</v>
      </c>
    </row>
    <row r="22" spans="1:5" s="40" customFormat="1" ht="21.75" customHeight="1">
      <c r="A22" s="40" t="s">
        <v>147</v>
      </c>
      <c r="B22" s="133" t="s">
        <v>249</v>
      </c>
      <c r="C22" s="134" t="s">
        <v>250</v>
      </c>
      <c r="D22" s="135">
        <v>10661</v>
      </c>
      <c r="E22" s="136">
        <v>38136</v>
      </c>
    </row>
    <row r="23" spans="1:5" s="40" customFormat="1" ht="21.75" customHeight="1">
      <c r="A23" s="40" t="s">
        <v>149</v>
      </c>
      <c r="B23" s="133" t="s">
        <v>252</v>
      </c>
      <c r="C23" s="134" t="s">
        <v>253</v>
      </c>
      <c r="D23" s="135">
        <v>145237</v>
      </c>
      <c r="E23" s="136">
        <v>151</v>
      </c>
    </row>
    <row r="24" spans="2:5" s="40" customFormat="1" ht="21.75" customHeight="1">
      <c r="B24" s="133" t="s">
        <v>258</v>
      </c>
      <c r="C24" s="134" t="s">
        <v>312</v>
      </c>
      <c r="D24" s="135">
        <v>11565</v>
      </c>
      <c r="E24" s="136">
        <v>0</v>
      </c>
    </row>
    <row r="25" spans="2:5" s="40" customFormat="1" ht="21.75" customHeight="1">
      <c r="B25" s="133" t="s">
        <v>254</v>
      </c>
      <c r="C25" s="134" t="s">
        <v>255</v>
      </c>
      <c r="D25" s="135">
        <v>0</v>
      </c>
      <c r="E25" s="136">
        <v>353</v>
      </c>
    </row>
    <row r="26" spans="1:5" s="40" customFormat="1" ht="21.75" customHeight="1">
      <c r="A26" s="40" t="s">
        <v>150</v>
      </c>
      <c r="B26" s="133" t="s">
        <v>256</v>
      </c>
      <c r="C26" s="134" t="s">
        <v>257</v>
      </c>
      <c r="D26" s="135">
        <v>0</v>
      </c>
      <c r="E26" s="136">
        <v>4768</v>
      </c>
    </row>
    <row r="27" spans="1:5" s="40" customFormat="1" ht="21.75" customHeight="1">
      <c r="A27" s="40" t="s">
        <v>151</v>
      </c>
      <c r="B27" s="133" t="s">
        <v>258</v>
      </c>
      <c r="C27" s="134" t="s">
        <v>259</v>
      </c>
      <c r="D27" s="135">
        <v>0</v>
      </c>
      <c r="E27" s="136">
        <v>42541</v>
      </c>
    </row>
    <row r="28" spans="2:5" s="40" customFormat="1" ht="21.75" customHeight="1">
      <c r="B28" s="133" t="s">
        <v>313</v>
      </c>
      <c r="C28" s="134" t="s">
        <v>314</v>
      </c>
      <c r="D28" s="135">
        <v>237334</v>
      </c>
      <c r="E28" s="136">
        <v>0</v>
      </c>
    </row>
    <row r="29" spans="2:5" s="40" customFormat="1" ht="21.75" customHeight="1">
      <c r="B29" s="133" t="s">
        <v>260</v>
      </c>
      <c r="C29" s="134" t="s">
        <v>261</v>
      </c>
      <c r="D29" s="135">
        <v>0</v>
      </c>
      <c r="E29" s="136">
        <v>1892</v>
      </c>
    </row>
    <row r="30" spans="1:5" s="40" customFormat="1" ht="21.75" customHeight="1">
      <c r="A30" s="40" t="s">
        <v>153</v>
      </c>
      <c r="B30" s="133" t="s">
        <v>262</v>
      </c>
      <c r="C30" s="134" t="s">
        <v>263</v>
      </c>
      <c r="D30" s="135">
        <v>0</v>
      </c>
      <c r="E30" s="136">
        <v>10064</v>
      </c>
    </row>
    <row r="31" spans="2:5" s="40" customFormat="1" ht="21.75" customHeight="1">
      <c r="B31" s="133" t="s">
        <v>264</v>
      </c>
      <c r="C31" s="137" t="s">
        <v>265</v>
      </c>
      <c r="D31" s="138">
        <v>0</v>
      </c>
      <c r="E31" s="139">
        <v>317040</v>
      </c>
    </row>
    <row r="32" spans="2:5" s="40" customFormat="1" ht="21.75" customHeight="1">
      <c r="B32" s="133" t="s">
        <v>266</v>
      </c>
      <c r="C32" s="137" t="s">
        <v>267</v>
      </c>
      <c r="D32" s="138">
        <v>302</v>
      </c>
      <c r="E32" s="139">
        <v>918</v>
      </c>
    </row>
    <row r="33" spans="2:5" s="40" customFormat="1" ht="21.75" customHeight="1">
      <c r="B33" s="133" t="s">
        <v>268</v>
      </c>
      <c r="C33" s="140" t="s">
        <v>269</v>
      </c>
      <c r="D33" s="135">
        <v>82</v>
      </c>
      <c r="E33" s="136">
        <v>462</v>
      </c>
    </row>
    <row r="34" spans="2:5" s="40" customFormat="1" ht="21.75" customHeight="1">
      <c r="B34" s="133" t="s">
        <v>271</v>
      </c>
      <c r="C34" s="140" t="s">
        <v>272</v>
      </c>
      <c r="D34" s="135">
        <v>0</v>
      </c>
      <c r="E34" s="136">
        <v>480</v>
      </c>
    </row>
    <row r="35" spans="2:5" s="40" customFormat="1" ht="21.75" customHeight="1">
      <c r="B35" s="133" t="s">
        <v>273</v>
      </c>
      <c r="C35" s="140" t="s">
        <v>274</v>
      </c>
      <c r="D35" s="135">
        <v>2281</v>
      </c>
      <c r="E35" s="136">
        <v>3603</v>
      </c>
    </row>
    <row r="36" spans="2:5" s="40" customFormat="1" ht="21.75" customHeight="1">
      <c r="B36" s="133" t="s">
        <v>275</v>
      </c>
      <c r="C36" s="140" t="s">
        <v>276</v>
      </c>
      <c r="D36" s="135">
        <v>4634</v>
      </c>
      <c r="E36" s="136">
        <v>3717</v>
      </c>
    </row>
    <row r="37" spans="2:5" s="40" customFormat="1" ht="21.75" customHeight="1">
      <c r="B37" s="133" t="s">
        <v>277</v>
      </c>
      <c r="C37" s="137" t="s">
        <v>278</v>
      </c>
      <c r="D37" s="138">
        <v>161</v>
      </c>
      <c r="E37" s="139">
        <v>161</v>
      </c>
    </row>
    <row r="38" spans="2:5" s="40" customFormat="1" ht="21.75" customHeight="1">
      <c r="B38" s="133" t="s">
        <v>279</v>
      </c>
      <c r="C38" s="137" t="s">
        <v>280</v>
      </c>
      <c r="D38" s="138">
        <v>1578</v>
      </c>
      <c r="E38" s="139">
        <v>2950</v>
      </c>
    </row>
    <row r="39" spans="2:5" s="40" customFormat="1" ht="21.75" customHeight="1">
      <c r="B39" s="133" t="s">
        <v>315</v>
      </c>
      <c r="C39" s="137" t="s">
        <v>316</v>
      </c>
      <c r="D39" s="138">
        <v>22034</v>
      </c>
      <c r="E39" s="139">
        <v>0</v>
      </c>
    </row>
    <row r="40" spans="2:5" s="40" customFormat="1" ht="21.75" customHeight="1">
      <c r="B40" s="133" t="s">
        <v>317</v>
      </c>
      <c r="C40" s="137" t="s">
        <v>192</v>
      </c>
      <c r="D40" s="138">
        <v>1388</v>
      </c>
      <c r="E40" s="139">
        <v>0</v>
      </c>
    </row>
    <row r="41" spans="2:5" s="40" customFormat="1" ht="21.75" customHeight="1">
      <c r="B41" s="133" t="s">
        <v>281</v>
      </c>
      <c r="C41" s="137" t="s">
        <v>202</v>
      </c>
      <c r="D41" s="138">
        <v>14764</v>
      </c>
      <c r="E41" s="139">
        <v>238</v>
      </c>
    </row>
    <row r="42" spans="2:5" s="40" customFormat="1" ht="21.75" customHeight="1">
      <c r="B42" s="133" t="s">
        <v>318</v>
      </c>
      <c r="C42" s="137" t="s">
        <v>319</v>
      </c>
      <c r="D42" s="138">
        <v>3829</v>
      </c>
      <c r="E42" s="139">
        <v>0</v>
      </c>
    </row>
    <row r="43" spans="2:5" s="40" customFormat="1" ht="21.75" customHeight="1">
      <c r="B43" s="133" t="s">
        <v>282</v>
      </c>
      <c r="C43" s="137" t="s">
        <v>283</v>
      </c>
      <c r="D43" s="138">
        <v>0</v>
      </c>
      <c r="E43" s="139">
        <v>1371</v>
      </c>
    </row>
    <row r="44" spans="2:5" s="40" customFormat="1" ht="21.75" customHeight="1">
      <c r="B44" s="133" t="s">
        <v>320</v>
      </c>
      <c r="C44" s="137" t="s">
        <v>321</v>
      </c>
      <c r="D44" s="138">
        <v>131</v>
      </c>
      <c r="E44" s="139">
        <v>0</v>
      </c>
    </row>
    <row r="45" spans="2:5" s="40" customFormat="1" ht="21.75" customHeight="1">
      <c r="B45" s="133" t="s">
        <v>322</v>
      </c>
      <c r="C45" s="137" t="s">
        <v>201</v>
      </c>
      <c r="D45" s="138">
        <v>210</v>
      </c>
      <c r="E45" s="139">
        <v>0</v>
      </c>
    </row>
    <row r="46" spans="2:5" s="40" customFormat="1" ht="21.75" customHeight="1">
      <c r="B46" s="133" t="s">
        <v>284</v>
      </c>
      <c r="C46" s="137" t="s">
        <v>193</v>
      </c>
      <c r="D46" s="138">
        <v>0</v>
      </c>
      <c r="E46" s="139">
        <v>2517</v>
      </c>
    </row>
    <row r="47" spans="2:5" s="40" customFormat="1" ht="21.75" customHeight="1">
      <c r="B47" s="133" t="s">
        <v>285</v>
      </c>
      <c r="C47" s="137" t="s">
        <v>286</v>
      </c>
      <c r="D47" s="138">
        <v>0</v>
      </c>
      <c r="E47" s="139">
        <v>725</v>
      </c>
    </row>
    <row r="48" spans="2:5" s="40" customFormat="1" ht="21.75" customHeight="1">
      <c r="B48" s="133" t="s">
        <v>287</v>
      </c>
      <c r="C48" s="137" t="s">
        <v>288</v>
      </c>
      <c r="D48" s="138">
        <v>0</v>
      </c>
      <c r="E48" s="139">
        <v>3116</v>
      </c>
    </row>
    <row r="49" spans="2:5" s="40" customFormat="1" ht="21.75" customHeight="1" thickBot="1">
      <c r="B49" s="147" t="s">
        <v>289</v>
      </c>
      <c r="C49" s="148" t="s">
        <v>290</v>
      </c>
      <c r="D49" s="149">
        <v>0</v>
      </c>
      <c r="E49" s="150">
        <v>30404</v>
      </c>
    </row>
    <row r="50" spans="3:5" ht="22.5" customHeight="1">
      <c r="C50" s="281" t="s">
        <v>382</v>
      </c>
      <c r="D50" s="281"/>
      <c r="E50" s="281"/>
    </row>
    <row r="51" spans="3:5" ht="22.5" customHeight="1">
      <c r="C51" s="282"/>
      <c r="D51" s="282"/>
      <c r="E51" s="282"/>
    </row>
    <row r="52" spans="3:5" ht="22.5" customHeight="1">
      <c r="C52" s="282" t="s">
        <v>328</v>
      </c>
      <c r="D52" s="282"/>
      <c r="E52" s="282"/>
    </row>
    <row r="53" spans="2:7" ht="22.5" customHeight="1">
      <c r="B53" s="283" t="s">
        <v>327</v>
      </c>
      <c r="C53" s="283"/>
      <c r="D53" s="283"/>
      <c r="E53" s="283"/>
      <c r="F53" s="62"/>
      <c r="G53" s="62"/>
    </row>
    <row r="54" spans="3:5" ht="22.5" customHeight="1" thickBot="1">
      <c r="C54" s="276"/>
      <c r="D54" s="276"/>
      <c r="E54" s="276"/>
    </row>
    <row r="55" spans="2:5" ht="22.5" customHeight="1">
      <c r="B55" s="241" t="s">
        <v>208</v>
      </c>
      <c r="C55" s="243" t="s">
        <v>209</v>
      </c>
      <c r="D55" s="277" t="s">
        <v>210</v>
      </c>
      <c r="E55" s="279" t="s">
        <v>211</v>
      </c>
    </row>
    <row r="56" spans="2:5" ht="22.5" customHeight="1">
      <c r="B56" s="242"/>
      <c r="C56" s="244"/>
      <c r="D56" s="278"/>
      <c r="E56" s="280"/>
    </row>
    <row r="57" spans="2:5" s="40" customFormat="1" ht="21.75" customHeight="1">
      <c r="B57" s="133" t="s">
        <v>291</v>
      </c>
      <c r="C57" s="137" t="s">
        <v>292</v>
      </c>
      <c r="D57" s="138">
        <v>2275</v>
      </c>
      <c r="E57" s="139">
        <v>2117</v>
      </c>
    </row>
    <row r="58" spans="2:5" s="40" customFormat="1" ht="21.75" customHeight="1">
      <c r="B58" s="133" t="s">
        <v>293</v>
      </c>
      <c r="C58" s="137" t="s">
        <v>194</v>
      </c>
      <c r="D58" s="138">
        <v>0</v>
      </c>
      <c r="E58" s="139">
        <v>61</v>
      </c>
    </row>
    <row r="59" spans="2:5" s="40" customFormat="1" ht="21.75" customHeight="1">
      <c r="B59" s="133" t="s">
        <v>294</v>
      </c>
      <c r="C59" s="137" t="s">
        <v>11</v>
      </c>
      <c r="D59" s="138">
        <v>722</v>
      </c>
      <c r="E59" s="139">
        <v>8304</v>
      </c>
    </row>
    <row r="60" spans="2:5" s="40" customFormat="1" ht="21.75" customHeight="1">
      <c r="B60" s="133" t="s">
        <v>323</v>
      </c>
      <c r="C60" s="137" t="s">
        <v>324</v>
      </c>
      <c r="D60" s="138">
        <v>5204</v>
      </c>
      <c r="E60" s="139">
        <v>0</v>
      </c>
    </row>
    <row r="61" spans="2:5" s="40" customFormat="1" ht="21.75" customHeight="1">
      <c r="B61" s="133" t="s">
        <v>295</v>
      </c>
      <c r="C61" s="137" t="s">
        <v>296</v>
      </c>
      <c r="D61" s="138">
        <v>1749</v>
      </c>
      <c r="E61" s="139">
        <v>1471</v>
      </c>
    </row>
    <row r="62" spans="2:5" s="40" customFormat="1" ht="21.75" customHeight="1">
      <c r="B62" s="133" t="s">
        <v>297</v>
      </c>
      <c r="C62" s="137" t="s">
        <v>298</v>
      </c>
      <c r="D62" s="138">
        <v>460</v>
      </c>
      <c r="E62" s="139">
        <v>513</v>
      </c>
    </row>
    <row r="63" spans="2:5" s="40" customFormat="1" ht="21.75" customHeight="1">
      <c r="B63" s="133" t="s">
        <v>325</v>
      </c>
      <c r="C63" s="137" t="s">
        <v>326</v>
      </c>
      <c r="D63" s="138">
        <v>704</v>
      </c>
      <c r="E63" s="139"/>
    </row>
    <row r="64" spans="2:5" s="40" customFormat="1" ht="21.75" customHeight="1">
      <c r="B64" s="133" t="s">
        <v>299</v>
      </c>
      <c r="C64" s="137" t="s">
        <v>300</v>
      </c>
      <c r="D64" s="138"/>
      <c r="E64" s="139">
        <v>10263</v>
      </c>
    </row>
    <row r="65" spans="2:5" s="40" customFormat="1" ht="21.75" customHeight="1">
      <c r="B65" s="133" t="s">
        <v>301</v>
      </c>
      <c r="C65" s="137" t="s">
        <v>302</v>
      </c>
      <c r="D65" s="138"/>
      <c r="E65" s="139">
        <v>133</v>
      </c>
    </row>
    <row r="66" spans="2:5" s="40" customFormat="1" ht="21.75" customHeight="1">
      <c r="B66" s="133" t="s">
        <v>303</v>
      </c>
      <c r="C66" s="137" t="s">
        <v>304</v>
      </c>
      <c r="D66" s="138">
        <v>111405</v>
      </c>
      <c r="E66" s="139">
        <v>97573</v>
      </c>
    </row>
    <row r="67" spans="2:5" s="40" customFormat="1" ht="21.75" customHeight="1">
      <c r="B67" s="133" t="s">
        <v>305</v>
      </c>
      <c r="C67" s="137" t="s">
        <v>306</v>
      </c>
      <c r="D67" s="138"/>
      <c r="E67" s="139">
        <v>455</v>
      </c>
    </row>
    <row r="68" spans="2:5" s="40" customFormat="1" ht="21.75" customHeight="1">
      <c r="B68" s="133" t="s">
        <v>307</v>
      </c>
      <c r="C68" s="137" t="s">
        <v>308</v>
      </c>
      <c r="D68" s="138"/>
      <c r="E68" s="139">
        <v>2674</v>
      </c>
    </row>
    <row r="69" spans="1:5" s="40" customFormat="1" ht="21.75" customHeight="1">
      <c r="A69" s="40" t="s">
        <v>121</v>
      </c>
      <c r="B69" s="133" t="s">
        <v>309</v>
      </c>
      <c r="C69" s="137" t="s">
        <v>310</v>
      </c>
      <c r="D69" s="138">
        <v>494</v>
      </c>
      <c r="E69" s="139">
        <v>1886</v>
      </c>
    </row>
    <row r="70" spans="2:5" s="65" customFormat="1" ht="21.75" customHeight="1" thickBot="1">
      <c r="B70" s="121"/>
      <c r="C70" s="126" t="s">
        <v>311</v>
      </c>
      <c r="D70" s="68">
        <f>SUM(D8:D69)</f>
        <v>840924</v>
      </c>
      <c r="E70" s="69">
        <f>SUM(E8:E69)</f>
        <v>941821</v>
      </c>
    </row>
    <row r="71" spans="2:5" s="65" customFormat="1" ht="71.25" customHeight="1">
      <c r="B71" s="144"/>
      <c r="C71" s="145"/>
      <c r="D71" s="146"/>
      <c r="E71" s="146"/>
    </row>
    <row r="72" spans="3:5" ht="22.5" customHeight="1">
      <c r="C72" s="281" t="s">
        <v>382</v>
      </c>
      <c r="D72" s="281"/>
      <c r="E72" s="281"/>
    </row>
    <row r="73" spans="3:5" ht="22.5" customHeight="1">
      <c r="C73" s="282"/>
      <c r="D73" s="282"/>
      <c r="E73" s="282"/>
    </row>
    <row r="74" spans="3:5" ht="22.5" customHeight="1">
      <c r="C74" s="282" t="s">
        <v>329</v>
      </c>
      <c r="D74" s="282"/>
      <c r="E74" s="282"/>
    </row>
    <row r="75" spans="2:7" ht="22.5" customHeight="1">
      <c r="B75" s="283" t="s">
        <v>327</v>
      </c>
      <c r="C75" s="283"/>
      <c r="D75" s="283"/>
      <c r="E75" s="283"/>
      <c r="F75" s="62"/>
      <c r="G75" s="62"/>
    </row>
    <row r="76" spans="3:5" ht="22.5" customHeight="1" thickBot="1">
      <c r="C76" s="276"/>
      <c r="D76" s="276"/>
      <c r="E76" s="276"/>
    </row>
    <row r="77" spans="2:5" ht="22.5" customHeight="1">
      <c r="B77" s="241" t="s">
        <v>208</v>
      </c>
      <c r="C77" s="243" t="s">
        <v>209</v>
      </c>
      <c r="D77" s="277" t="s">
        <v>210</v>
      </c>
      <c r="E77" s="279" t="s">
        <v>211</v>
      </c>
    </row>
    <row r="78" spans="2:5" ht="22.5" customHeight="1">
      <c r="B78" s="242"/>
      <c r="C78" s="244"/>
      <c r="D78" s="278"/>
      <c r="E78" s="280"/>
    </row>
    <row r="79" spans="2:5" ht="22.5" customHeight="1">
      <c r="B79" s="120" t="s">
        <v>249</v>
      </c>
      <c r="C79" s="122" t="s">
        <v>250</v>
      </c>
      <c r="D79" s="123">
        <v>1743</v>
      </c>
      <c r="E79" s="124">
        <v>19199</v>
      </c>
    </row>
    <row r="80" spans="2:5" ht="26.25" customHeight="1">
      <c r="B80" s="120" t="s">
        <v>251</v>
      </c>
      <c r="C80" s="122" t="s">
        <v>331</v>
      </c>
      <c r="D80" s="123">
        <v>3638</v>
      </c>
      <c r="E80" s="124">
        <v>55611</v>
      </c>
    </row>
    <row r="81" spans="2:5" ht="22.5" customHeight="1">
      <c r="B81" s="120" t="s">
        <v>252</v>
      </c>
      <c r="C81" s="122" t="s">
        <v>253</v>
      </c>
      <c r="D81" s="123">
        <v>0</v>
      </c>
      <c r="E81" s="124">
        <v>3699</v>
      </c>
    </row>
    <row r="82" spans="2:5" ht="22.5" customHeight="1">
      <c r="B82" s="120" t="s">
        <v>264</v>
      </c>
      <c r="C82" s="122" t="s">
        <v>370</v>
      </c>
      <c r="D82" s="123">
        <v>132140</v>
      </c>
      <c r="E82" s="124">
        <v>0</v>
      </c>
    </row>
    <row r="83" spans="2:5" ht="22.5" customHeight="1">
      <c r="B83" s="120" t="s">
        <v>266</v>
      </c>
      <c r="C83" s="122" t="s">
        <v>267</v>
      </c>
      <c r="D83" s="123">
        <v>96</v>
      </c>
      <c r="E83" s="124">
        <v>1299</v>
      </c>
    </row>
    <row r="84" spans="2:5" ht="22.5" customHeight="1">
      <c r="B84" s="120" t="s">
        <v>315</v>
      </c>
      <c r="C84" s="122" t="s">
        <v>316</v>
      </c>
      <c r="D84" s="123">
        <v>0</v>
      </c>
      <c r="E84" s="124">
        <v>26396</v>
      </c>
    </row>
    <row r="85" spans="2:5" ht="22.5" customHeight="1">
      <c r="B85" s="120" t="s">
        <v>317</v>
      </c>
      <c r="C85" s="122" t="s">
        <v>192</v>
      </c>
      <c r="D85" s="123">
        <v>0</v>
      </c>
      <c r="E85" s="124">
        <v>1207</v>
      </c>
    </row>
    <row r="86" spans="2:5" ht="22.5" customHeight="1">
      <c r="B86" s="120" t="s">
        <v>281</v>
      </c>
      <c r="C86" s="122" t="s">
        <v>202</v>
      </c>
      <c r="D86" s="123">
        <v>0</v>
      </c>
      <c r="E86" s="124">
        <v>12161</v>
      </c>
    </row>
    <row r="87" spans="2:5" ht="22.5" customHeight="1">
      <c r="B87" s="120" t="s">
        <v>334</v>
      </c>
      <c r="C87" s="122" t="s">
        <v>337</v>
      </c>
      <c r="D87" s="123">
        <v>0</v>
      </c>
      <c r="E87" s="124">
        <v>63</v>
      </c>
    </row>
    <row r="88" spans="2:5" ht="22.5" customHeight="1">
      <c r="B88" s="120" t="s">
        <v>318</v>
      </c>
      <c r="C88" s="122" t="s">
        <v>319</v>
      </c>
      <c r="D88" s="123">
        <v>0</v>
      </c>
      <c r="E88" s="124">
        <v>5346</v>
      </c>
    </row>
    <row r="89" spans="2:5" ht="22.5" customHeight="1">
      <c r="B89" s="120" t="s">
        <v>320</v>
      </c>
      <c r="C89" s="122" t="s">
        <v>321</v>
      </c>
      <c r="D89" s="123">
        <v>0</v>
      </c>
      <c r="E89" s="124">
        <v>94</v>
      </c>
    </row>
    <row r="90" spans="2:5" ht="22.5" customHeight="1">
      <c r="B90" s="120" t="s">
        <v>322</v>
      </c>
      <c r="C90" s="122" t="s">
        <v>201</v>
      </c>
      <c r="D90" s="123">
        <v>0</v>
      </c>
      <c r="E90" s="124">
        <v>210</v>
      </c>
    </row>
    <row r="91" spans="2:5" ht="22.5" customHeight="1">
      <c r="B91" s="120" t="s">
        <v>291</v>
      </c>
      <c r="C91" s="122" t="s">
        <v>292</v>
      </c>
      <c r="D91" s="123">
        <v>0</v>
      </c>
      <c r="E91" s="124">
        <v>123</v>
      </c>
    </row>
    <row r="92" spans="2:5" ht="22.5" customHeight="1">
      <c r="B92" s="120" t="s">
        <v>335</v>
      </c>
      <c r="C92" s="122" t="s">
        <v>336</v>
      </c>
      <c r="D92" s="123">
        <v>0</v>
      </c>
      <c r="E92" s="124">
        <v>1695</v>
      </c>
    </row>
    <row r="93" spans="2:5" ht="22.5" customHeight="1">
      <c r="B93" s="120" t="s">
        <v>325</v>
      </c>
      <c r="C93" s="122" t="s">
        <v>326</v>
      </c>
      <c r="D93" s="123">
        <v>0</v>
      </c>
      <c r="E93" s="124">
        <v>703</v>
      </c>
    </row>
    <row r="94" spans="2:5" ht="22.5" customHeight="1">
      <c r="B94" s="120" t="s">
        <v>303</v>
      </c>
      <c r="C94" s="122" t="s">
        <v>304</v>
      </c>
      <c r="D94" s="123">
        <v>0</v>
      </c>
      <c r="E94" s="124">
        <v>113</v>
      </c>
    </row>
    <row r="95" spans="2:5" s="65" customFormat="1" ht="22.5" customHeight="1" thickBot="1">
      <c r="B95" s="121"/>
      <c r="C95" s="126" t="s">
        <v>330</v>
      </c>
      <c r="D95" s="68">
        <f>SUM(D79:D94)</f>
        <v>137617</v>
      </c>
      <c r="E95" s="69">
        <f>SUM(E79:E94)</f>
        <v>127919</v>
      </c>
    </row>
    <row r="96" spans="2:5" s="65" customFormat="1" ht="49.5" customHeight="1">
      <c r="B96" s="141"/>
      <c r="C96" s="142"/>
      <c r="D96" s="143"/>
      <c r="E96" s="143"/>
    </row>
    <row r="97" spans="3:5" ht="22.5" customHeight="1">
      <c r="C97" s="281" t="s">
        <v>382</v>
      </c>
      <c r="D97" s="281"/>
      <c r="E97" s="281"/>
    </row>
    <row r="98" spans="3:5" ht="22.5" customHeight="1">
      <c r="C98" s="282"/>
      <c r="D98" s="282"/>
      <c r="E98" s="282"/>
    </row>
    <row r="99" spans="2:5" ht="22.5" customHeight="1">
      <c r="B99" s="282" t="s">
        <v>338</v>
      </c>
      <c r="C99" s="282"/>
      <c r="D99" s="282"/>
      <c r="E99" s="282"/>
    </row>
    <row r="100" spans="2:7" ht="22.5" customHeight="1">
      <c r="B100" s="283" t="s">
        <v>327</v>
      </c>
      <c r="C100" s="283"/>
      <c r="D100" s="283"/>
      <c r="E100" s="283"/>
      <c r="F100" s="62"/>
      <c r="G100" s="62"/>
    </row>
    <row r="101" spans="3:5" ht="22.5" customHeight="1" thickBot="1">
      <c r="C101" s="276"/>
      <c r="D101" s="276"/>
      <c r="E101" s="276"/>
    </row>
    <row r="102" spans="2:5" ht="22.5" customHeight="1">
      <c r="B102" s="241" t="s">
        <v>208</v>
      </c>
      <c r="C102" s="243" t="s">
        <v>209</v>
      </c>
      <c r="D102" s="277" t="s">
        <v>210</v>
      </c>
      <c r="E102" s="279" t="s">
        <v>211</v>
      </c>
    </row>
    <row r="103" spans="2:5" ht="22.5" customHeight="1">
      <c r="B103" s="242"/>
      <c r="C103" s="244"/>
      <c r="D103" s="278"/>
      <c r="E103" s="280"/>
    </row>
    <row r="104" spans="2:5" s="129" customFormat="1" ht="22.5" customHeight="1">
      <c r="B104" s="151" t="s">
        <v>264</v>
      </c>
      <c r="C104" s="130" t="s">
        <v>344</v>
      </c>
      <c r="D104" s="131">
        <v>11825</v>
      </c>
      <c r="E104" s="124">
        <v>0</v>
      </c>
    </row>
    <row r="105" spans="2:5" ht="22.5" customHeight="1">
      <c r="B105" s="120" t="s">
        <v>340</v>
      </c>
      <c r="C105" s="122" t="s">
        <v>341</v>
      </c>
      <c r="D105" s="131">
        <v>839</v>
      </c>
      <c r="E105" s="124">
        <v>8543</v>
      </c>
    </row>
    <row r="106" spans="2:5" ht="22.5" customHeight="1">
      <c r="B106" s="120" t="s">
        <v>342</v>
      </c>
      <c r="C106" s="122" t="s">
        <v>343</v>
      </c>
      <c r="D106" s="132">
        <v>1508</v>
      </c>
      <c r="E106" s="64">
        <v>456</v>
      </c>
    </row>
    <row r="107" spans="2:5" s="65" customFormat="1" ht="22.5" customHeight="1" thickBot="1">
      <c r="B107" s="121"/>
      <c r="C107" s="126" t="s">
        <v>339</v>
      </c>
      <c r="D107" s="68">
        <f>SUM(D104:D106)</f>
        <v>14172</v>
      </c>
      <c r="E107" s="69">
        <f>SUM(E104:E106)</f>
        <v>8999</v>
      </c>
    </row>
    <row r="108" spans="2:5" s="65" customFormat="1" ht="45.75" customHeight="1">
      <c r="B108" s="141"/>
      <c r="C108" s="142"/>
      <c r="D108" s="143"/>
      <c r="E108" s="143"/>
    </row>
    <row r="109" spans="3:5" ht="22.5" customHeight="1">
      <c r="C109" s="281" t="s">
        <v>382</v>
      </c>
      <c r="D109" s="281"/>
      <c r="E109" s="281"/>
    </row>
    <row r="110" spans="3:5" ht="22.5" customHeight="1">
      <c r="C110" s="282"/>
      <c r="D110" s="282"/>
      <c r="E110" s="282"/>
    </row>
    <row r="111" spans="2:5" ht="22.5" customHeight="1">
      <c r="B111" s="282" t="s">
        <v>345</v>
      </c>
      <c r="C111" s="282"/>
      <c r="D111" s="282"/>
      <c r="E111" s="282"/>
    </row>
    <row r="112" spans="2:7" ht="22.5" customHeight="1">
      <c r="B112" s="283" t="s">
        <v>327</v>
      </c>
      <c r="C112" s="283"/>
      <c r="D112" s="283"/>
      <c r="E112" s="283"/>
      <c r="F112" s="62"/>
      <c r="G112" s="62"/>
    </row>
    <row r="113" spans="3:5" ht="22.5" customHeight="1" thickBot="1">
      <c r="C113" s="276"/>
      <c r="D113" s="276"/>
      <c r="E113" s="276"/>
    </row>
    <row r="114" spans="2:5" ht="22.5" customHeight="1">
      <c r="B114" s="241" t="s">
        <v>208</v>
      </c>
      <c r="C114" s="243" t="s">
        <v>209</v>
      </c>
      <c r="D114" s="277" t="s">
        <v>210</v>
      </c>
      <c r="E114" s="279" t="s">
        <v>211</v>
      </c>
    </row>
    <row r="115" spans="2:5" ht="22.5" customHeight="1">
      <c r="B115" s="242"/>
      <c r="C115" s="244"/>
      <c r="D115" s="278"/>
      <c r="E115" s="280"/>
    </row>
    <row r="116" spans="2:5" s="129" customFormat="1" ht="22.5" customHeight="1">
      <c r="B116" s="151" t="s">
        <v>264</v>
      </c>
      <c r="C116" s="130" t="s">
        <v>344</v>
      </c>
      <c r="D116" s="152">
        <v>6132</v>
      </c>
      <c r="E116" s="124">
        <v>0</v>
      </c>
    </row>
    <row r="117" spans="2:5" s="129" customFormat="1" ht="22.5" customHeight="1">
      <c r="B117" s="151" t="s">
        <v>347</v>
      </c>
      <c r="C117" s="130" t="s">
        <v>348</v>
      </c>
      <c r="D117" s="131">
        <v>5169</v>
      </c>
      <c r="E117" s="124">
        <v>11301</v>
      </c>
    </row>
    <row r="118" spans="2:5" s="65" customFormat="1" ht="22.5" customHeight="1" thickBot="1">
      <c r="B118" s="121"/>
      <c r="C118" s="126" t="s">
        <v>346</v>
      </c>
      <c r="D118" s="68">
        <f>SUM(D116:D117)</f>
        <v>11301</v>
      </c>
      <c r="E118" s="69">
        <f>SUM(E116:E117)</f>
        <v>11301</v>
      </c>
    </row>
    <row r="120" spans="3:5" ht="22.5" customHeight="1">
      <c r="C120" s="281" t="s">
        <v>382</v>
      </c>
      <c r="D120" s="281"/>
      <c r="E120" s="281"/>
    </row>
    <row r="121" spans="3:5" ht="22.5" customHeight="1">
      <c r="C121" s="282"/>
      <c r="D121" s="282"/>
      <c r="E121" s="282"/>
    </row>
    <row r="122" spans="3:5" ht="22.5" customHeight="1">
      <c r="C122" s="282" t="s">
        <v>350</v>
      </c>
      <c r="D122" s="282"/>
      <c r="E122" s="282"/>
    </row>
    <row r="123" spans="2:7" ht="22.5" customHeight="1">
      <c r="B123" s="283" t="s">
        <v>327</v>
      </c>
      <c r="C123" s="283"/>
      <c r="D123" s="283"/>
      <c r="E123" s="283"/>
      <c r="F123" s="62"/>
      <c r="G123" s="62"/>
    </row>
    <row r="124" spans="3:5" ht="22.5" customHeight="1" thickBot="1">
      <c r="C124" s="276"/>
      <c r="D124" s="276"/>
      <c r="E124" s="276"/>
    </row>
    <row r="125" spans="2:5" ht="22.5" customHeight="1">
      <c r="B125" s="241" t="s">
        <v>208</v>
      </c>
      <c r="C125" s="243" t="s">
        <v>209</v>
      </c>
      <c r="D125" s="277" t="s">
        <v>210</v>
      </c>
      <c r="E125" s="279" t="s">
        <v>211</v>
      </c>
    </row>
    <row r="126" spans="2:5" ht="22.5" customHeight="1">
      <c r="B126" s="242"/>
      <c r="C126" s="244"/>
      <c r="D126" s="278"/>
      <c r="E126" s="280"/>
    </row>
    <row r="127" spans="2:5" s="129" customFormat="1" ht="22.5" customHeight="1">
      <c r="B127" s="151" t="s">
        <v>264</v>
      </c>
      <c r="C127" s="130" t="s">
        <v>344</v>
      </c>
      <c r="D127" s="123">
        <v>166943</v>
      </c>
      <c r="E127" s="124">
        <v>0</v>
      </c>
    </row>
    <row r="128" spans="2:5" ht="22.5" customHeight="1">
      <c r="B128" s="120" t="s">
        <v>270</v>
      </c>
      <c r="C128" s="122" t="s">
        <v>351</v>
      </c>
      <c r="D128" s="123">
        <v>1185</v>
      </c>
      <c r="E128" s="124">
        <v>44895</v>
      </c>
    </row>
    <row r="129" spans="2:5" ht="26.25" customHeight="1">
      <c r="B129" s="120" t="s">
        <v>352</v>
      </c>
      <c r="C129" s="122" t="s">
        <v>355</v>
      </c>
      <c r="D129" s="123">
        <v>1144</v>
      </c>
      <c r="E129" s="124">
        <v>29309</v>
      </c>
    </row>
    <row r="130" spans="2:5" ht="22.5" customHeight="1">
      <c r="B130" s="120" t="s">
        <v>353</v>
      </c>
      <c r="C130" s="122" t="s">
        <v>358</v>
      </c>
      <c r="D130" s="123">
        <v>0</v>
      </c>
      <c r="E130" s="124">
        <v>1210</v>
      </c>
    </row>
    <row r="131" spans="2:5" ht="22.5" customHeight="1">
      <c r="B131" s="120" t="s">
        <v>354</v>
      </c>
      <c r="C131" s="122" t="s">
        <v>356</v>
      </c>
      <c r="D131" s="123">
        <v>10693</v>
      </c>
      <c r="E131" s="124">
        <v>66996</v>
      </c>
    </row>
    <row r="132" spans="2:5" ht="22.5" customHeight="1">
      <c r="B132" s="120" t="s">
        <v>357</v>
      </c>
      <c r="C132" s="122" t="s">
        <v>359</v>
      </c>
      <c r="D132" s="123">
        <v>0</v>
      </c>
      <c r="E132" s="124">
        <v>1677</v>
      </c>
    </row>
    <row r="133" spans="2:5" ht="22.5" customHeight="1">
      <c r="B133" s="120" t="s">
        <v>360</v>
      </c>
      <c r="C133" s="122" t="s">
        <v>362</v>
      </c>
      <c r="D133" s="123">
        <v>512</v>
      </c>
      <c r="E133" s="124">
        <v>1447</v>
      </c>
    </row>
    <row r="134" spans="2:5" ht="22.5" customHeight="1">
      <c r="B134" s="120" t="s">
        <v>361</v>
      </c>
      <c r="C134" s="122" t="s">
        <v>363</v>
      </c>
      <c r="D134" s="123">
        <v>198</v>
      </c>
      <c r="E134" s="124">
        <v>875</v>
      </c>
    </row>
    <row r="135" spans="2:5" ht="22.5" customHeight="1">
      <c r="B135" s="120" t="s">
        <v>364</v>
      </c>
      <c r="C135" s="122" t="s">
        <v>365</v>
      </c>
      <c r="D135" s="123">
        <v>628</v>
      </c>
      <c r="E135" s="124">
        <v>11971</v>
      </c>
    </row>
    <row r="136" spans="2:5" ht="22.5" customHeight="1">
      <c r="B136" s="120" t="s">
        <v>366</v>
      </c>
      <c r="C136" s="122" t="s">
        <v>367</v>
      </c>
      <c r="D136" s="123">
        <v>0</v>
      </c>
      <c r="E136" s="124">
        <v>6778</v>
      </c>
    </row>
    <row r="137" spans="2:5" ht="22.5" customHeight="1">
      <c r="B137" s="120" t="s">
        <v>368</v>
      </c>
      <c r="C137" s="122" t="s">
        <v>369</v>
      </c>
      <c r="D137" s="123">
        <v>181</v>
      </c>
      <c r="E137" s="124">
        <v>199</v>
      </c>
    </row>
    <row r="138" spans="2:5" ht="22.5" customHeight="1">
      <c r="B138" s="120" t="s">
        <v>303</v>
      </c>
      <c r="C138" s="122" t="s">
        <v>304</v>
      </c>
      <c r="D138" s="123">
        <v>0</v>
      </c>
      <c r="E138" s="124">
        <v>373</v>
      </c>
    </row>
    <row r="139" spans="2:5" ht="22.5" customHeight="1">
      <c r="B139" s="120" t="s">
        <v>307</v>
      </c>
      <c r="C139" s="122" t="s">
        <v>308</v>
      </c>
      <c r="D139" s="123">
        <v>0</v>
      </c>
      <c r="E139" s="124">
        <v>301</v>
      </c>
    </row>
    <row r="140" spans="2:5" ht="22.5" customHeight="1">
      <c r="B140" s="125" t="s">
        <v>371</v>
      </c>
      <c r="C140" s="122" t="s">
        <v>372</v>
      </c>
      <c r="D140" s="123">
        <v>10</v>
      </c>
      <c r="E140" s="124">
        <v>0</v>
      </c>
    </row>
    <row r="141" spans="2:5" s="65" customFormat="1" ht="22.5" customHeight="1" thickBot="1">
      <c r="B141" s="121"/>
      <c r="C141" s="126" t="s">
        <v>349</v>
      </c>
      <c r="D141" s="68">
        <f>SUM(D127:D140)</f>
        <v>181494</v>
      </c>
      <c r="E141" s="69">
        <f>SUM(E128:E140)</f>
        <v>166031</v>
      </c>
    </row>
  </sheetData>
  <mergeCells count="54">
    <mergeCell ref="C1:E1"/>
    <mergeCell ref="C2:E2"/>
    <mergeCell ref="C3:E3"/>
    <mergeCell ref="B4:E4"/>
    <mergeCell ref="C5:E5"/>
    <mergeCell ref="B6:B7"/>
    <mergeCell ref="C6:C7"/>
    <mergeCell ref="D6:D7"/>
    <mergeCell ref="E6:E7"/>
    <mergeCell ref="C124:E124"/>
    <mergeCell ref="B125:B126"/>
    <mergeCell ref="C125:C126"/>
    <mergeCell ref="D125:D126"/>
    <mergeCell ref="E125:E126"/>
    <mergeCell ref="C120:E120"/>
    <mergeCell ref="C121:E121"/>
    <mergeCell ref="C122:E122"/>
    <mergeCell ref="B123:E123"/>
    <mergeCell ref="C72:E72"/>
    <mergeCell ref="C73:E73"/>
    <mergeCell ref="C74:E74"/>
    <mergeCell ref="B75:E75"/>
    <mergeCell ref="C76:E76"/>
    <mergeCell ref="B77:B78"/>
    <mergeCell ref="C77:C78"/>
    <mergeCell ref="D77:D78"/>
    <mergeCell ref="E77:E78"/>
    <mergeCell ref="C97:E97"/>
    <mergeCell ref="C98:E98"/>
    <mergeCell ref="B100:E100"/>
    <mergeCell ref="B99:E99"/>
    <mergeCell ref="C101:E101"/>
    <mergeCell ref="B102:B103"/>
    <mergeCell ref="C102:C103"/>
    <mergeCell ref="D102:D103"/>
    <mergeCell ref="E102:E103"/>
    <mergeCell ref="C109:E109"/>
    <mergeCell ref="C110:E110"/>
    <mergeCell ref="B111:E111"/>
    <mergeCell ref="B112:E112"/>
    <mergeCell ref="C113:E113"/>
    <mergeCell ref="B114:B115"/>
    <mergeCell ref="C114:C115"/>
    <mergeCell ref="D114:D115"/>
    <mergeCell ref="E114:E115"/>
    <mergeCell ref="C50:E50"/>
    <mergeCell ref="C51:E51"/>
    <mergeCell ref="C52:E52"/>
    <mergeCell ref="B53:E53"/>
    <mergeCell ref="C54:E54"/>
    <mergeCell ref="B55:B56"/>
    <mergeCell ref="C55:C56"/>
    <mergeCell ref="D55:D56"/>
    <mergeCell ref="E55:E56"/>
  </mergeCells>
  <printOptions horizontalCentered="1"/>
  <pageMargins left="0.7874015748031497" right="0.7874015748031497" top="0.5511811023622047" bottom="0.3937007874015748" header="0.31496062992125984" footer="0.5118110236220472"/>
  <pageSetup horizontalDpi="600" verticalDpi="600" orientation="portrait" paperSize="9" scale="65" r:id="rId1"/>
  <headerFooter alignWithMargins="0">
    <oddFooter>&amp;C&amp;P. oldal</oddFooter>
  </headerFooter>
  <rowBreaks count="2" manualBreakCount="2">
    <brk id="49" max="4" man="1"/>
    <brk id="9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50"/>
  <sheetViews>
    <sheetView view="pageBreakPreview" zoomScale="60" workbookViewId="0" topLeftCell="A1">
      <selection activeCell="A50" sqref="A50:IV50"/>
    </sheetView>
  </sheetViews>
  <sheetFormatPr defaultColWidth="9.140625" defaultRowHeight="17.25" customHeight="1"/>
  <cols>
    <col min="1" max="1" width="7.8515625" style="155" customWidth="1"/>
    <col min="2" max="2" width="55.28125" style="156" customWidth="1"/>
    <col min="3" max="5" width="16.28125" style="178" customWidth="1"/>
    <col min="6" max="6" width="16.28125" style="179" customWidth="1"/>
    <col min="7" max="16384" width="9.140625" style="158" customWidth="1"/>
  </cols>
  <sheetData>
    <row r="2" spans="3:6" ht="17.25" customHeight="1">
      <c r="C2" s="284" t="s">
        <v>432</v>
      </c>
      <c r="D2" s="284"/>
      <c r="E2" s="284"/>
      <c r="F2" s="284"/>
    </row>
    <row r="3" spans="3:6" ht="17.25" customHeight="1">
      <c r="C3" s="157"/>
      <c r="D3" s="157"/>
      <c r="E3" s="157"/>
      <c r="F3" s="159"/>
    </row>
    <row r="4" spans="1:6" ht="34.5" customHeight="1">
      <c r="A4" s="285" t="s">
        <v>383</v>
      </c>
      <c r="B4" s="285"/>
      <c r="C4" s="285"/>
      <c r="D4" s="285"/>
      <c r="E4" s="285"/>
      <c r="F4" s="285"/>
    </row>
    <row r="5" spans="1:6" ht="23.25" customHeight="1">
      <c r="A5" s="286"/>
      <c r="B5" s="286"/>
      <c r="C5" s="286"/>
      <c r="D5" s="286"/>
      <c r="E5" s="286"/>
      <c r="F5" s="286"/>
    </row>
    <row r="6" spans="2:6" ht="17.25" customHeight="1" thickBot="1">
      <c r="B6" s="160"/>
      <c r="C6" s="160"/>
      <c r="D6" s="160"/>
      <c r="E6" s="287"/>
      <c r="F6" s="287"/>
    </row>
    <row r="7" spans="1:6" s="155" customFormat="1" ht="17.25" customHeight="1">
      <c r="A7" s="161" t="s">
        <v>384</v>
      </c>
      <c r="B7" s="162" t="s">
        <v>0</v>
      </c>
      <c r="C7" s="163" t="s">
        <v>195</v>
      </c>
      <c r="D7" s="163" t="s">
        <v>196</v>
      </c>
      <c r="E7" s="163" t="s">
        <v>197</v>
      </c>
      <c r="F7" s="164" t="s">
        <v>198</v>
      </c>
    </row>
    <row r="8" spans="1:6" ht="23.25" customHeight="1">
      <c r="A8" s="165" t="s">
        <v>2</v>
      </c>
      <c r="B8" s="166" t="s">
        <v>385</v>
      </c>
      <c r="C8" s="167">
        <v>18648964</v>
      </c>
      <c r="D8" s="167">
        <v>18648964</v>
      </c>
      <c r="E8" s="168">
        <v>190500</v>
      </c>
      <c r="F8" s="169">
        <f>SUM(E8/D8*100)</f>
        <v>1.0215044653418817</v>
      </c>
    </row>
    <row r="9" spans="1:6" ht="23.25" customHeight="1">
      <c r="A9" s="165" t="s">
        <v>3</v>
      </c>
      <c r="B9" s="166" t="s">
        <v>386</v>
      </c>
      <c r="C9" s="167">
        <v>189683803</v>
      </c>
      <c r="D9" s="167">
        <v>326357080</v>
      </c>
      <c r="E9" s="167">
        <v>222312329</v>
      </c>
      <c r="F9" s="169">
        <f aca="true" t="shared" si="0" ref="F9:F50">SUM(E9/D9*100)</f>
        <v>68.11935227512147</v>
      </c>
    </row>
    <row r="10" spans="1:6" ht="23.25" customHeight="1">
      <c r="A10" s="165" t="s">
        <v>4</v>
      </c>
      <c r="B10" s="166" t="s">
        <v>387</v>
      </c>
      <c r="C10" s="167">
        <v>1500000</v>
      </c>
      <c r="D10" s="167">
        <v>0</v>
      </c>
      <c r="E10" s="167">
        <v>0</v>
      </c>
      <c r="F10" s="169">
        <v>0</v>
      </c>
    </row>
    <row r="11" spans="1:6" ht="23.25" customHeight="1">
      <c r="A11" s="165" t="s">
        <v>5</v>
      </c>
      <c r="B11" s="166" t="s">
        <v>388</v>
      </c>
      <c r="C11" s="167">
        <v>180000</v>
      </c>
      <c r="D11" s="167">
        <v>180000</v>
      </c>
      <c r="E11" s="167">
        <v>0</v>
      </c>
      <c r="F11" s="169">
        <f t="shared" si="0"/>
        <v>0</v>
      </c>
    </row>
    <row r="12" spans="1:6" ht="23.25" customHeight="1">
      <c r="A12" s="165" t="s">
        <v>7</v>
      </c>
      <c r="B12" s="166" t="s">
        <v>389</v>
      </c>
      <c r="C12" s="167">
        <v>1524000</v>
      </c>
      <c r="D12" s="167">
        <v>1524000</v>
      </c>
      <c r="E12" s="167">
        <v>1186501</v>
      </c>
      <c r="F12" s="169">
        <f t="shared" si="0"/>
        <v>77.85439632545932</v>
      </c>
    </row>
    <row r="13" spans="1:6" ht="23.25" customHeight="1">
      <c r="A13" s="165" t="s">
        <v>8</v>
      </c>
      <c r="B13" s="166" t="s">
        <v>390</v>
      </c>
      <c r="C13" s="167">
        <v>0</v>
      </c>
      <c r="D13" s="167">
        <v>0</v>
      </c>
      <c r="E13" s="167">
        <v>121031</v>
      </c>
      <c r="F13" s="169">
        <v>0</v>
      </c>
    </row>
    <row r="14" spans="1:6" ht="23.25" customHeight="1">
      <c r="A14" s="165" t="s">
        <v>93</v>
      </c>
      <c r="B14" s="166" t="s">
        <v>391</v>
      </c>
      <c r="C14" s="167">
        <v>0</v>
      </c>
      <c r="D14" s="167">
        <v>698500</v>
      </c>
      <c r="E14" s="167">
        <v>698500</v>
      </c>
      <c r="F14" s="169">
        <f t="shared" si="0"/>
        <v>100</v>
      </c>
    </row>
    <row r="15" spans="1:6" ht="23.25" customHeight="1">
      <c r="A15" s="165" t="s">
        <v>9</v>
      </c>
      <c r="B15" s="166" t="s">
        <v>392</v>
      </c>
      <c r="C15" s="167">
        <v>0</v>
      </c>
      <c r="D15" s="167">
        <v>1109950</v>
      </c>
      <c r="E15" s="167">
        <v>1109950</v>
      </c>
      <c r="F15" s="169">
        <f t="shared" si="0"/>
        <v>100</v>
      </c>
    </row>
    <row r="16" spans="1:6" ht="23.25" customHeight="1">
      <c r="A16" s="165" t="s">
        <v>129</v>
      </c>
      <c r="B16" s="166" t="s">
        <v>393</v>
      </c>
      <c r="C16" s="167">
        <v>0</v>
      </c>
      <c r="D16" s="167">
        <v>2540000</v>
      </c>
      <c r="E16" s="167">
        <v>2540000</v>
      </c>
      <c r="F16" s="169">
        <f t="shared" si="0"/>
        <v>100</v>
      </c>
    </row>
    <row r="17" spans="1:6" ht="23.25" customHeight="1">
      <c r="A17" s="165" t="s">
        <v>10</v>
      </c>
      <c r="B17" s="166" t="s">
        <v>394</v>
      </c>
      <c r="C17" s="167">
        <v>0</v>
      </c>
      <c r="D17" s="167">
        <v>149900</v>
      </c>
      <c r="E17" s="167">
        <v>149900</v>
      </c>
      <c r="F17" s="169">
        <f t="shared" si="0"/>
        <v>100</v>
      </c>
    </row>
    <row r="18" spans="1:6" ht="23.25" customHeight="1">
      <c r="A18" s="165" t="s">
        <v>132</v>
      </c>
      <c r="B18" s="166" t="s">
        <v>395</v>
      </c>
      <c r="C18" s="167">
        <v>0</v>
      </c>
      <c r="D18" s="167">
        <v>4000005</v>
      </c>
      <c r="E18" s="167">
        <v>4000005</v>
      </c>
      <c r="F18" s="169">
        <f t="shared" si="0"/>
        <v>100</v>
      </c>
    </row>
    <row r="19" spans="1:6" ht="23.25" customHeight="1">
      <c r="A19" s="165" t="s">
        <v>134</v>
      </c>
      <c r="B19" s="166" t="s">
        <v>396</v>
      </c>
      <c r="C19" s="167">
        <v>0</v>
      </c>
      <c r="D19" s="167">
        <v>650000</v>
      </c>
      <c r="E19" s="167">
        <v>650000</v>
      </c>
      <c r="F19" s="169">
        <f t="shared" si="0"/>
        <v>100</v>
      </c>
    </row>
    <row r="20" spans="1:6" ht="23.25" customHeight="1">
      <c r="A20" s="165" t="s">
        <v>135</v>
      </c>
      <c r="B20" s="166" t="s">
        <v>397</v>
      </c>
      <c r="C20" s="167">
        <v>0</v>
      </c>
      <c r="D20" s="167">
        <v>0</v>
      </c>
      <c r="E20" s="167">
        <v>63500</v>
      </c>
      <c r="F20" s="169">
        <v>0</v>
      </c>
    </row>
    <row r="21" spans="1:6" ht="23.25" customHeight="1">
      <c r="A21" s="165" t="s">
        <v>136</v>
      </c>
      <c r="B21" s="166" t="s">
        <v>398</v>
      </c>
      <c r="C21" s="167">
        <v>0</v>
      </c>
      <c r="D21" s="167">
        <v>0</v>
      </c>
      <c r="E21" s="167">
        <v>188600</v>
      </c>
      <c r="F21" s="169">
        <v>0</v>
      </c>
    </row>
    <row r="22" spans="1:6" ht="23.25" customHeight="1">
      <c r="A22" s="165" t="s">
        <v>137</v>
      </c>
      <c r="B22" s="170" t="s">
        <v>399</v>
      </c>
      <c r="C22" s="167"/>
      <c r="D22" s="167"/>
      <c r="E22" s="167"/>
      <c r="F22" s="169"/>
    </row>
    <row r="23" spans="1:6" s="175" customFormat="1" ht="23.25" customHeight="1">
      <c r="A23" s="171" t="s">
        <v>138</v>
      </c>
      <c r="B23" s="172" t="s">
        <v>400</v>
      </c>
      <c r="C23" s="173">
        <v>0</v>
      </c>
      <c r="D23" s="173">
        <v>0</v>
      </c>
      <c r="E23" s="173">
        <v>533400</v>
      </c>
      <c r="F23" s="174">
        <v>0</v>
      </c>
    </row>
    <row r="24" spans="1:6" s="175" customFormat="1" ht="23.25" customHeight="1">
      <c r="A24" s="171" t="s">
        <v>139</v>
      </c>
      <c r="B24" s="172" t="s">
        <v>401</v>
      </c>
      <c r="C24" s="173">
        <v>0</v>
      </c>
      <c r="D24" s="173">
        <v>0</v>
      </c>
      <c r="E24" s="173">
        <v>2928620</v>
      </c>
      <c r="F24" s="174">
        <v>0</v>
      </c>
    </row>
    <row r="25" spans="1:6" s="175" customFormat="1" ht="23.25" customHeight="1">
      <c r="A25" s="171" t="s">
        <v>140</v>
      </c>
      <c r="B25" s="172" t="s">
        <v>402</v>
      </c>
      <c r="C25" s="173">
        <v>0</v>
      </c>
      <c r="D25" s="173">
        <v>0</v>
      </c>
      <c r="E25" s="173">
        <v>948210</v>
      </c>
      <c r="F25" s="174">
        <v>0</v>
      </c>
    </row>
    <row r="26" spans="1:6" ht="23.25" customHeight="1">
      <c r="A26" s="165" t="s">
        <v>141</v>
      </c>
      <c r="B26" s="170" t="s">
        <v>403</v>
      </c>
      <c r="C26" s="167"/>
      <c r="D26" s="167"/>
      <c r="E26" s="167"/>
      <c r="F26" s="174"/>
    </row>
    <row r="27" spans="1:6" s="175" customFormat="1" ht="23.25" customHeight="1">
      <c r="A27" s="171" t="s">
        <v>142</v>
      </c>
      <c r="B27" s="172" t="s">
        <v>404</v>
      </c>
      <c r="C27" s="173">
        <v>1700000</v>
      </c>
      <c r="D27" s="173">
        <v>1700000</v>
      </c>
      <c r="E27" s="173">
        <v>0</v>
      </c>
      <c r="F27" s="174">
        <f t="shared" si="0"/>
        <v>0</v>
      </c>
    </row>
    <row r="28" spans="1:6" s="175" customFormat="1" ht="23.25" customHeight="1">
      <c r="A28" s="171" t="s">
        <v>143</v>
      </c>
      <c r="B28" s="172" t="s">
        <v>405</v>
      </c>
      <c r="C28" s="173">
        <v>395276</v>
      </c>
      <c r="D28" s="173">
        <v>257481</v>
      </c>
      <c r="E28" s="173">
        <v>0</v>
      </c>
      <c r="F28" s="174">
        <f t="shared" si="0"/>
        <v>0</v>
      </c>
    </row>
    <row r="29" spans="1:6" s="175" customFormat="1" ht="23.25" customHeight="1">
      <c r="A29" s="171" t="s">
        <v>144</v>
      </c>
      <c r="B29" s="172" t="s">
        <v>406</v>
      </c>
      <c r="C29" s="173">
        <v>0</v>
      </c>
      <c r="D29" s="173">
        <v>137795</v>
      </c>
      <c r="E29" s="173">
        <v>175000</v>
      </c>
      <c r="F29" s="174">
        <f t="shared" si="0"/>
        <v>127.00025400050801</v>
      </c>
    </row>
    <row r="30" spans="1:6" ht="23.25" customHeight="1">
      <c r="A30" s="165" t="s">
        <v>145</v>
      </c>
      <c r="B30" s="170" t="s">
        <v>407</v>
      </c>
      <c r="C30" s="167"/>
      <c r="D30" s="167"/>
      <c r="E30" s="167"/>
      <c r="F30" s="174"/>
    </row>
    <row r="31" spans="1:6" s="175" customFormat="1" ht="23.25" customHeight="1">
      <c r="A31" s="171" t="s">
        <v>146</v>
      </c>
      <c r="B31" s="172" t="s">
        <v>408</v>
      </c>
      <c r="C31" s="173">
        <v>0</v>
      </c>
      <c r="D31" s="173">
        <v>314897</v>
      </c>
      <c r="E31" s="173">
        <v>314897</v>
      </c>
      <c r="F31" s="174">
        <f t="shared" si="0"/>
        <v>100</v>
      </c>
    </row>
    <row r="32" spans="1:6" s="175" customFormat="1" ht="23.25" customHeight="1">
      <c r="A32" s="171" t="s">
        <v>147</v>
      </c>
      <c r="B32" s="172" t="s">
        <v>409</v>
      </c>
      <c r="C32" s="173">
        <v>0</v>
      </c>
      <c r="D32" s="173">
        <v>546481</v>
      </c>
      <c r="E32" s="173">
        <v>546481</v>
      </c>
      <c r="F32" s="174">
        <f t="shared" si="0"/>
        <v>100</v>
      </c>
    </row>
    <row r="33" spans="1:6" ht="23.25" customHeight="1">
      <c r="A33" s="165" t="s">
        <v>148</v>
      </c>
      <c r="B33" s="176" t="s">
        <v>410</v>
      </c>
      <c r="C33" s="167"/>
      <c r="D33" s="167"/>
      <c r="E33" s="167"/>
      <c r="F33" s="174"/>
    </row>
    <row r="34" spans="1:6" ht="23.25" customHeight="1">
      <c r="A34" s="165" t="s">
        <v>149</v>
      </c>
      <c r="B34" s="172" t="s">
        <v>411</v>
      </c>
      <c r="C34" s="173">
        <v>0</v>
      </c>
      <c r="D34" s="173">
        <v>500000</v>
      </c>
      <c r="E34" s="173">
        <v>500000</v>
      </c>
      <c r="F34" s="174">
        <f t="shared" si="0"/>
        <v>100</v>
      </c>
    </row>
    <row r="35" spans="1:6" ht="23.25" customHeight="1">
      <c r="A35" s="165" t="s">
        <v>150</v>
      </c>
      <c r="B35" s="170" t="s">
        <v>412</v>
      </c>
      <c r="C35" s="173"/>
      <c r="D35" s="173"/>
      <c r="E35" s="173"/>
      <c r="F35" s="174"/>
    </row>
    <row r="36" spans="1:6" s="175" customFormat="1" ht="23.25" customHeight="1">
      <c r="A36" s="171" t="s">
        <v>151</v>
      </c>
      <c r="B36" s="172" t="s">
        <v>413</v>
      </c>
      <c r="C36" s="173">
        <v>0</v>
      </c>
      <c r="D36" s="173">
        <v>187000</v>
      </c>
      <c r="E36" s="173">
        <v>187000</v>
      </c>
      <c r="F36" s="174">
        <f t="shared" si="0"/>
        <v>100</v>
      </c>
    </row>
    <row r="37" spans="1:6" s="175" customFormat="1" ht="23.25" customHeight="1">
      <c r="A37" s="171" t="s">
        <v>152</v>
      </c>
      <c r="B37" s="172" t="s">
        <v>414</v>
      </c>
      <c r="C37" s="173">
        <v>0</v>
      </c>
      <c r="D37" s="173">
        <v>251460</v>
      </c>
      <c r="E37" s="173">
        <v>251460</v>
      </c>
      <c r="F37" s="174">
        <f t="shared" si="0"/>
        <v>100</v>
      </c>
    </row>
    <row r="38" spans="1:6" s="175" customFormat="1" ht="23.25" customHeight="1">
      <c r="A38" s="171" t="s">
        <v>153</v>
      </c>
      <c r="B38" s="172" t="s">
        <v>415</v>
      </c>
      <c r="C38" s="173">
        <v>0</v>
      </c>
      <c r="D38" s="173">
        <v>168529</v>
      </c>
      <c r="E38" s="173">
        <v>168529</v>
      </c>
      <c r="F38" s="174">
        <f t="shared" si="0"/>
        <v>100</v>
      </c>
    </row>
    <row r="39" spans="1:6" s="175" customFormat="1" ht="23.25" customHeight="1">
      <c r="A39" s="171" t="s">
        <v>121</v>
      </c>
      <c r="B39" s="172" t="s">
        <v>416</v>
      </c>
      <c r="C39" s="173">
        <v>0</v>
      </c>
      <c r="D39" s="173">
        <v>326000</v>
      </c>
      <c r="E39" s="173">
        <v>326000</v>
      </c>
      <c r="F39" s="174">
        <f t="shared" si="0"/>
        <v>100</v>
      </c>
    </row>
    <row r="40" spans="1:6" s="175" customFormat="1" ht="23.25" customHeight="1">
      <c r="A40" s="171" t="s">
        <v>122</v>
      </c>
      <c r="B40" s="172" t="s">
        <v>417</v>
      </c>
      <c r="C40" s="173">
        <v>0</v>
      </c>
      <c r="D40" s="173">
        <v>781996</v>
      </c>
      <c r="E40" s="173">
        <v>781996</v>
      </c>
      <c r="F40" s="174">
        <f t="shared" si="0"/>
        <v>100</v>
      </c>
    </row>
    <row r="41" spans="1:6" ht="23.25" customHeight="1">
      <c r="A41" s="165" t="s">
        <v>123</v>
      </c>
      <c r="B41" s="170" t="s">
        <v>418</v>
      </c>
      <c r="C41" s="167"/>
      <c r="D41" s="167"/>
      <c r="E41" s="167"/>
      <c r="F41" s="174"/>
    </row>
    <row r="42" spans="1:6" s="175" customFormat="1" ht="23.25" customHeight="1">
      <c r="A42" s="171" t="s">
        <v>124</v>
      </c>
      <c r="B42" s="172" t="s">
        <v>419</v>
      </c>
      <c r="C42" s="173">
        <v>0</v>
      </c>
      <c r="D42" s="173">
        <v>753000</v>
      </c>
      <c r="E42" s="173">
        <v>753000</v>
      </c>
      <c r="F42" s="174">
        <f t="shared" si="0"/>
        <v>100</v>
      </c>
    </row>
    <row r="43" spans="1:6" ht="23.25" customHeight="1">
      <c r="A43" s="165" t="s">
        <v>125</v>
      </c>
      <c r="B43" s="170" t="s">
        <v>420</v>
      </c>
      <c r="C43" s="167"/>
      <c r="D43" s="167"/>
      <c r="E43" s="167"/>
      <c r="F43" s="174"/>
    </row>
    <row r="44" spans="1:6" s="175" customFormat="1" ht="23.25" customHeight="1">
      <c r="A44" s="171" t="s">
        <v>126</v>
      </c>
      <c r="B44" s="172" t="s">
        <v>413</v>
      </c>
      <c r="C44" s="173">
        <v>0</v>
      </c>
      <c r="D44" s="173">
        <v>406000</v>
      </c>
      <c r="E44" s="173">
        <v>406000</v>
      </c>
      <c r="F44" s="174">
        <f t="shared" si="0"/>
        <v>100</v>
      </c>
    </row>
    <row r="45" spans="1:6" s="175" customFormat="1" ht="23.25" customHeight="1">
      <c r="A45" s="171" t="s">
        <v>127</v>
      </c>
      <c r="B45" s="172" t="s">
        <v>421</v>
      </c>
      <c r="C45" s="173">
        <v>0</v>
      </c>
      <c r="D45" s="173">
        <v>6096000</v>
      </c>
      <c r="E45" s="173">
        <v>6096000</v>
      </c>
      <c r="F45" s="174">
        <f t="shared" si="0"/>
        <v>100</v>
      </c>
    </row>
    <row r="46" spans="1:6" ht="23.25" customHeight="1">
      <c r="A46" s="165" t="s">
        <v>128</v>
      </c>
      <c r="B46" s="170" t="s">
        <v>422</v>
      </c>
      <c r="C46" s="167"/>
      <c r="D46" s="167"/>
      <c r="E46" s="167"/>
      <c r="F46" s="174"/>
    </row>
    <row r="47" spans="1:6" s="175" customFormat="1" ht="23.25" customHeight="1">
      <c r="A47" s="171" t="s">
        <v>130</v>
      </c>
      <c r="B47" s="172" t="s">
        <v>419</v>
      </c>
      <c r="C47" s="173">
        <v>0</v>
      </c>
      <c r="D47" s="173">
        <v>1430000</v>
      </c>
      <c r="E47" s="173">
        <v>1430000</v>
      </c>
      <c r="F47" s="174">
        <f t="shared" si="0"/>
        <v>100</v>
      </c>
    </row>
    <row r="48" spans="1:6" ht="23.25" customHeight="1">
      <c r="A48" s="165" t="s">
        <v>131</v>
      </c>
      <c r="B48" s="170" t="s">
        <v>423</v>
      </c>
      <c r="C48" s="167"/>
      <c r="D48" s="167"/>
      <c r="E48" s="167"/>
      <c r="F48" s="174"/>
    </row>
    <row r="49" spans="1:6" s="177" customFormat="1" ht="24" customHeight="1">
      <c r="A49" s="171" t="s">
        <v>133</v>
      </c>
      <c r="B49" s="172" t="s">
        <v>424</v>
      </c>
      <c r="C49" s="173">
        <v>0</v>
      </c>
      <c r="D49" s="173">
        <v>279900</v>
      </c>
      <c r="E49" s="173">
        <v>279900</v>
      </c>
      <c r="F49" s="174">
        <f t="shared" si="0"/>
        <v>100</v>
      </c>
    </row>
    <row r="50" spans="1:6" s="233" customFormat="1" ht="40.5" customHeight="1" thickBot="1">
      <c r="A50" s="229"/>
      <c r="B50" s="230" t="s">
        <v>425</v>
      </c>
      <c r="C50" s="231">
        <v>213632043</v>
      </c>
      <c r="D50" s="231">
        <v>369994938</v>
      </c>
      <c r="E50" s="231">
        <v>249837309</v>
      </c>
      <c r="F50" s="232">
        <f t="shared" si="0"/>
        <v>67.52452083547153</v>
      </c>
    </row>
  </sheetData>
  <mergeCells count="4">
    <mergeCell ref="C2:F2"/>
    <mergeCell ref="A4:F4"/>
    <mergeCell ref="A5:F5"/>
    <mergeCell ref="E6:F6"/>
  </mergeCells>
  <printOptions horizontalCentered="1"/>
  <pageMargins left="0.7874015748031497" right="0.7874015748031497" top="0.984251968503937" bottom="0.59" header="0.5118110236220472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8"/>
  <sheetViews>
    <sheetView view="pageBreakPreview" zoomScale="60" workbookViewId="0" topLeftCell="A1">
      <selection activeCell="F18" sqref="F18"/>
    </sheetView>
  </sheetViews>
  <sheetFormatPr defaultColWidth="9.140625" defaultRowHeight="17.25" customHeight="1"/>
  <cols>
    <col min="1" max="1" width="7.8515625" style="155" customWidth="1"/>
    <col min="2" max="2" width="71.140625" style="156" customWidth="1"/>
    <col min="3" max="3" width="23.28125" style="178" customWidth="1"/>
    <col min="4" max="5" width="21.57421875" style="178" customWidth="1"/>
    <col min="6" max="6" width="27.7109375" style="188" customWidth="1"/>
    <col min="7" max="16384" width="9.140625" style="158" customWidth="1"/>
  </cols>
  <sheetData>
    <row r="2" spans="3:6" ht="41.25" customHeight="1">
      <c r="C2" s="284" t="s">
        <v>433</v>
      </c>
      <c r="D2" s="284"/>
      <c r="E2" s="284"/>
      <c r="F2" s="284"/>
    </row>
    <row r="3" spans="3:6" ht="33.75" customHeight="1">
      <c r="C3" s="157"/>
      <c r="D3" s="180"/>
      <c r="E3" s="157"/>
      <c r="F3" s="157"/>
    </row>
    <row r="4" spans="1:6" ht="59.25" customHeight="1">
      <c r="A4" s="283" t="s">
        <v>426</v>
      </c>
      <c r="B4" s="283"/>
      <c r="C4" s="283"/>
      <c r="D4" s="283"/>
      <c r="E4" s="283"/>
      <c r="F4" s="283"/>
    </row>
    <row r="5" spans="1:6" ht="28.5" customHeight="1">
      <c r="A5" s="286"/>
      <c r="B5" s="286"/>
      <c r="C5" s="286"/>
      <c r="D5" s="286"/>
      <c r="E5" s="286"/>
      <c r="F5" s="286"/>
    </row>
    <row r="6" spans="2:6" ht="17.25" customHeight="1" thickBot="1">
      <c r="B6" s="160"/>
      <c r="C6" s="160"/>
      <c r="D6" s="160"/>
      <c r="E6" s="287"/>
      <c r="F6" s="287"/>
    </row>
    <row r="7" spans="1:6" s="62" customFormat="1" ht="32.25" customHeight="1">
      <c r="A7" s="61" t="s">
        <v>384</v>
      </c>
      <c r="B7" s="118" t="s">
        <v>0</v>
      </c>
      <c r="C7" s="181" t="s">
        <v>195</v>
      </c>
      <c r="D7" s="181" t="s">
        <v>196</v>
      </c>
      <c r="E7" s="181" t="s">
        <v>197</v>
      </c>
      <c r="F7" s="182" t="s">
        <v>198</v>
      </c>
    </row>
    <row r="8" spans="1:6" s="175" customFormat="1" ht="32.25" customHeight="1">
      <c r="A8" s="183" t="s">
        <v>2</v>
      </c>
      <c r="B8" s="184" t="s">
        <v>427</v>
      </c>
      <c r="C8" s="234">
        <v>10000000</v>
      </c>
      <c r="D8" s="234">
        <v>10000000</v>
      </c>
      <c r="E8" s="234">
        <v>0</v>
      </c>
      <c r="F8" s="235">
        <f>SUM(E8/D8*100)</f>
        <v>0</v>
      </c>
    </row>
    <row r="9" spans="1:6" s="175" customFormat="1" ht="32.25" customHeight="1">
      <c r="A9" s="183" t="s">
        <v>3</v>
      </c>
      <c r="B9" s="184" t="s">
        <v>428</v>
      </c>
      <c r="C9" s="234">
        <v>12550200</v>
      </c>
      <c r="D9" s="234">
        <v>14059200</v>
      </c>
      <c r="E9" s="234">
        <v>1509000</v>
      </c>
      <c r="F9" s="235">
        <f>SUM(E9/D9*100)</f>
        <v>10.733185387504268</v>
      </c>
    </row>
    <row r="10" spans="1:6" s="175" customFormat="1" ht="32.25" customHeight="1">
      <c r="A10" s="183" t="s">
        <v>4</v>
      </c>
      <c r="B10" s="184" t="s">
        <v>429</v>
      </c>
      <c r="C10" s="234">
        <v>0</v>
      </c>
      <c r="D10" s="234">
        <v>0</v>
      </c>
      <c r="E10" s="234">
        <v>143450</v>
      </c>
      <c r="F10" s="235">
        <v>0</v>
      </c>
    </row>
    <row r="11" spans="1:6" s="175" customFormat="1" ht="32.25" customHeight="1">
      <c r="A11" s="183" t="s">
        <v>5</v>
      </c>
      <c r="B11" s="184" t="s">
        <v>430</v>
      </c>
      <c r="C11" s="234">
        <v>0</v>
      </c>
      <c r="D11" s="234">
        <v>818000</v>
      </c>
      <c r="E11" s="234">
        <v>443615</v>
      </c>
      <c r="F11" s="235">
        <f>SUM(E11/D11*100)</f>
        <v>54.23166259168705</v>
      </c>
    </row>
    <row r="12" spans="1:6" s="175" customFormat="1" ht="32.25" customHeight="1">
      <c r="A12" s="183" t="s">
        <v>7</v>
      </c>
      <c r="B12" s="184"/>
      <c r="C12" s="234"/>
      <c r="D12" s="234"/>
      <c r="E12" s="234"/>
      <c r="F12" s="235"/>
    </row>
    <row r="13" spans="1:6" s="175" customFormat="1" ht="32.25" customHeight="1">
      <c r="A13" s="183" t="s">
        <v>8</v>
      </c>
      <c r="B13" s="184"/>
      <c r="C13" s="234"/>
      <c r="D13" s="234"/>
      <c r="E13" s="234"/>
      <c r="F13" s="235"/>
    </row>
    <row r="14" spans="1:6" s="175" customFormat="1" ht="32.25" customHeight="1">
      <c r="A14" s="183" t="s">
        <v>93</v>
      </c>
      <c r="B14" s="184"/>
      <c r="C14" s="234"/>
      <c r="D14" s="234"/>
      <c r="E14" s="234"/>
      <c r="F14" s="235"/>
    </row>
    <row r="15" spans="1:6" s="175" customFormat="1" ht="32.25" customHeight="1">
      <c r="A15" s="183" t="s">
        <v>9</v>
      </c>
      <c r="B15" s="184"/>
      <c r="C15" s="234"/>
      <c r="D15" s="234"/>
      <c r="E15" s="234"/>
      <c r="F15" s="235"/>
    </row>
    <row r="16" spans="1:6" s="175" customFormat="1" ht="32.25" customHeight="1">
      <c r="A16" s="183" t="s">
        <v>129</v>
      </c>
      <c r="B16" s="184"/>
      <c r="C16" s="234"/>
      <c r="D16" s="234"/>
      <c r="E16" s="234"/>
      <c r="F16" s="235"/>
    </row>
    <row r="17" spans="1:6" s="175" customFormat="1" ht="32.25" customHeight="1">
      <c r="A17" s="183" t="s">
        <v>10</v>
      </c>
      <c r="B17" s="184"/>
      <c r="C17" s="234"/>
      <c r="D17" s="234"/>
      <c r="E17" s="234"/>
      <c r="F17" s="235"/>
    </row>
    <row r="18" spans="1:6" s="187" customFormat="1" ht="52.5" customHeight="1" thickBot="1">
      <c r="A18" s="185"/>
      <c r="B18" s="186" t="s">
        <v>431</v>
      </c>
      <c r="C18" s="236">
        <v>22550200</v>
      </c>
      <c r="D18" s="236">
        <v>24877200</v>
      </c>
      <c r="E18" s="236">
        <v>2096065</v>
      </c>
      <c r="F18" s="237">
        <f>SUM(E18/D18*100)</f>
        <v>8.425646776968469</v>
      </c>
    </row>
  </sheetData>
  <mergeCells count="4">
    <mergeCell ref="C2:F2"/>
    <mergeCell ref="A4:F4"/>
    <mergeCell ref="A5:F5"/>
    <mergeCell ref="E6:F6"/>
  </mergeCells>
  <printOptions horizontalCentered="1"/>
  <pageMargins left="0.7874015748031497" right="0.7874015748031497" top="0.83" bottom="0.98425196850393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2"/>
  <sheetViews>
    <sheetView view="pageBreakPreview" zoomScaleSheetLayoutView="100" workbookViewId="0" topLeftCell="A1">
      <selection activeCell="G21" sqref="G21"/>
    </sheetView>
  </sheetViews>
  <sheetFormatPr defaultColWidth="9.140625" defaultRowHeight="12.75"/>
  <cols>
    <col min="1" max="1" width="3.28125" style="189" customWidth="1"/>
    <col min="2" max="2" width="3.421875" style="189" customWidth="1"/>
    <col min="3" max="3" width="46.7109375" style="189" customWidth="1"/>
    <col min="4" max="4" width="14.8515625" style="189" customWidth="1"/>
    <col min="5" max="5" width="14.57421875" style="189" customWidth="1"/>
    <col min="6" max="16384" width="9.140625" style="189" customWidth="1"/>
  </cols>
  <sheetData>
    <row r="2" ht="15.75" thickBot="1">
      <c r="E2" s="190"/>
    </row>
    <row r="3" spans="1:5" ht="35.25" customHeight="1">
      <c r="A3" s="191"/>
      <c r="B3" s="192"/>
      <c r="C3" s="193" t="s">
        <v>0</v>
      </c>
      <c r="D3" s="193" t="s">
        <v>197</v>
      </c>
      <c r="E3" s="194"/>
    </row>
    <row r="4" spans="1:5" ht="35.25" customHeight="1">
      <c r="A4" s="195"/>
      <c r="B4" s="196"/>
      <c r="C4" s="197"/>
      <c r="D4" s="196"/>
      <c r="E4" s="198"/>
    </row>
    <row r="5" spans="1:5" ht="25.5" customHeight="1">
      <c r="A5" s="199" t="s">
        <v>1</v>
      </c>
      <c r="B5" s="196" t="s">
        <v>2</v>
      </c>
      <c r="C5" s="196" t="s">
        <v>434</v>
      </c>
      <c r="D5" s="200">
        <v>734</v>
      </c>
      <c r="E5" s="201"/>
    </row>
    <row r="6" spans="1:5" ht="25.5" customHeight="1">
      <c r="A6" s="195"/>
      <c r="B6" s="196" t="s">
        <v>3</v>
      </c>
      <c r="C6" s="196" t="s">
        <v>435</v>
      </c>
      <c r="D6" s="200">
        <v>7200</v>
      </c>
      <c r="E6" s="201"/>
    </row>
    <row r="7" spans="1:5" ht="25.5" customHeight="1">
      <c r="A7" s="195"/>
      <c r="B7" s="196" t="s">
        <v>4</v>
      </c>
      <c r="C7" s="196" t="s">
        <v>436</v>
      </c>
      <c r="D7" s="200">
        <v>2944</v>
      </c>
      <c r="E7" s="201"/>
    </row>
    <row r="8" spans="1:5" ht="25.5" customHeight="1">
      <c r="A8" s="195"/>
      <c r="B8" s="196" t="s">
        <v>5</v>
      </c>
      <c r="C8" s="202" t="s">
        <v>443</v>
      </c>
      <c r="D8" s="200">
        <v>859</v>
      </c>
      <c r="E8" s="201"/>
    </row>
    <row r="9" spans="1:5" ht="25.5" customHeight="1">
      <c r="A9" s="203" t="s">
        <v>1</v>
      </c>
      <c r="B9" s="204"/>
      <c r="C9" s="205" t="s">
        <v>437</v>
      </c>
      <c r="D9" s="206">
        <f>SUM(D5:D8)</f>
        <v>11737</v>
      </c>
      <c r="E9" s="207"/>
    </row>
    <row r="10" spans="1:5" ht="35.25" customHeight="1">
      <c r="A10" s="208"/>
      <c r="B10" s="209"/>
      <c r="C10" s="210"/>
      <c r="D10" s="211"/>
      <c r="E10" s="212"/>
    </row>
    <row r="11" spans="1:5" ht="35.25" customHeight="1">
      <c r="A11" s="213"/>
      <c r="B11" s="214"/>
      <c r="C11" s="215"/>
      <c r="D11" s="216"/>
      <c r="E11" s="217"/>
    </row>
    <row r="12" spans="1:5" ht="25.5" customHeight="1">
      <c r="A12" s="199" t="s">
        <v>6</v>
      </c>
      <c r="B12" s="196" t="s">
        <v>2</v>
      </c>
      <c r="C12" s="196" t="s">
        <v>438</v>
      </c>
      <c r="D12" s="200">
        <v>1651</v>
      </c>
      <c r="E12" s="218"/>
    </row>
    <row r="13" spans="1:5" ht="25.5" customHeight="1">
      <c r="A13" s="195"/>
      <c r="B13" s="196" t="s">
        <v>3</v>
      </c>
      <c r="C13" s="196" t="s">
        <v>439</v>
      </c>
      <c r="D13" s="200">
        <v>2222</v>
      </c>
      <c r="E13" s="207"/>
    </row>
    <row r="14" spans="1:5" ht="25.5" customHeight="1">
      <c r="A14" s="195"/>
      <c r="B14" s="196" t="s">
        <v>4</v>
      </c>
      <c r="C14" s="196" t="s">
        <v>440</v>
      </c>
      <c r="D14" s="200">
        <v>1080</v>
      </c>
      <c r="E14" s="207"/>
    </row>
    <row r="15" spans="1:5" ht="14.25" customHeight="1">
      <c r="A15" s="292"/>
      <c r="B15" s="294" t="s">
        <v>5</v>
      </c>
      <c r="C15" s="227" t="s">
        <v>444</v>
      </c>
      <c r="D15" s="296">
        <v>8500</v>
      </c>
      <c r="E15" s="288"/>
    </row>
    <row r="16" spans="1:5" ht="14.25" customHeight="1">
      <c r="A16" s="293"/>
      <c r="B16" s="295"/>
      <c r="C16" s="228" t="s">
        <v>445</v>
      </c>
      <c r="D16" s="297"/>
      <c r="E16" s="289"/>
    </row>
    <row r="17" spans="1:5" ht="25.5" customHeight="1">
      <c r="A17" s="195"/>
      <c r="B17" s="196" t="s">
        <v>7</v>
      </c>
      <c r="C17" s="196" t="s">
        <v>447</v>
      </c>
      <c r="D17" s="200">
        <v>2000</v>
      </c>
      <c r="E17" s="207"/>
    </row>
    <row r="18" spans="1:5" ht="25.5" customHeight="1">
      <c r="A18" s="195"/>
      <c r="B18" s="196" t="s">
        <v>8</v>
      </c>
      <c r="C18" s="196" t="s">
        <v>446</v>
      </c>
      <c r="D18" s="200">
        <v>834</v>
      </c>
      <c r="E18" s="207"/>
    </row>
    <row r="19" spans="1:5" ht="25.5" customHeight="1">
      <c r="A19" s="203" t="s">
        <v>6</v>
      </c>
      <c r="B19" s="204"/>
      <c r="C19" s="205" t="s">
        <v>441</v>
      </c>
      <c r="D19" s="206">
        <f>SUM(D12:D18)</f>
        <v>16287</v>
      </c>
      <c r="E19" s="207"/>
    </row>
    <row r="20" spans="1:5" ht="35.25" customHeight="1">
      <c r="A20" s="219"/>
      <c r="B20" s="220"/>
      <c r="C20" s="220"/>
      <c r="D20" s="221"/>
      <c r="E20" s="212"/>
    </row>
    <row r="21" spans="1:5" ht="35.25" customHeight="1">
      <c r="A21" s="222"/>
      <c r="B21" s="223"/>
      <c r="C21" s="223"/>
      <c r="D21" s="224"/>
      <c r="E21" s="217"/>
    </row>
    <row r="22" spans="1:5" ht="35.25" customHeight="1" thickBot="1">
      <c r="A22" s="290" t="s">
        <v>442</v>
      </c>
      <c r="B22" s="291"/>
      <c r="C22" s="291"/>
      <c r="D22" s="225">
        <f>SUM(D9+D19)</f>
        <v>28024</v>
      </c>
      <c r="E22" s="226"/>
    </row>
  </sheetData>
  <mergeCells count="5">
    <mergeCell ref="E15:E16"/>
    <mergeCell ref="A22:C22"/>
    <mergeCell ref="A15:A16"/>
    <mergeCell ref="B15:B16"/>
    <mergeCell ref="D15:D16"/>
  </mergeCells>
  <printOptions horizontalCentered="1"/>
  <pageMargins left="0.7874015748031497" right="0.7874015748031497" top="1.96" bottom="0.984251968503937" header="0.7874015748031497" footer="0.5118110236220472"/>
  <pageSetup horizontalDpi="600" verticalDpi="600" orientation="portrait" paperSize="9" scale="98" r:id="rId1"/>
  <headerFooter alignWithMargins="0">
    <oddHeader>&amp;C&amp;"Arial,Félkövér"&amp;14
Önkormányzati tartalékok&amp;R5.számú melléklet  2012.I.félévi beszámoló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zoomScaleSheetLayoutView="100" workbookViewId="0" topLeftCell="A1">
      <selection activeCell="D19" sqref="D19"/>
    </sheetView>
  </sheetViews>
  <sheetFormatPr defaultColWidth="9.140625" defaultRowHeight="12.75"/>
  <cols>
    <col min="1" max="1" width="47.140625" style="41" customWidth="1"/>
    <col min="2" max="3" width="20.8515625" style="41" customWidth="1"/>
    <col min="4" max="16384" width="9.140625" style="41" customWidth="1"/>
  </cols>
  <sheetData>
    <row r="1" spans="1:3" s="115" customFormat="1" ht="43.5" customHeight="1">
      <c r="A1" s="299" t="s">
        <v>377</v>
      </c>
      <c r="B1" s="299"/>
      <c r="C1" s="299"/>
    </row>
    <row r="2" spans="1:3" s="115" customFormat="1" ht="21" customHeight="1">
      <c r="A2" s="299" t="s">
        <v>373</v>
      </c>
      <c r="B2" s="299"/>
      <c r="C2" s="299"/>
    </row>
    <row r="3" ht="21" customHeight="1"/>
    <row r="4" ht="21" customHeight="1"/>
    <row r="5" spans="1:3" ht="21" customHeight="1">
      <c r="A5" s="300" t="s">
        <v>183</v>
      </c>
      <c r="B5" s="300"/>
      <c r="C5" s="300"/>
    </row>
    <row r="6" ht="15.75" customHeight="1"/>
    <row r="7" spans="1:3" ht="21" customHeight="1">
      <c r="A7" s="301" t="s">
        <v>374</v>
      </c>
      <c r="B7" s="301"/>
      <c r="C7" s="301"/>
    </row>
    <row r="8" ht="21" customHeight="1" thickBot="1"/>
    <row r="9" spans="1:3" ht="21" customHeight="1">
      <c r="A9" s="47"/>
      <c r="B9" s="47" t="s">
        <v>380</v>
      </c>
      <c r="C9" s="42" t="s">
        <v>378</v>
      </c>
    </row>
    <row r="10" spans="1:3" ht="21" customHeight="1">
      <c r="A10" s="43" t="s">
        <v>381</v>
      </c>
      <c r="B10" s="48" t="s">
        <v>375</v>
      </c>
      <c r="C10" s="44" t="s">
        <v>375</v>
      </c>
    </row>
    <row r="11" spans="1:3" ht="21" customHeight="1" thickBot="1">
      <c r="A11" s="43" t="s">
        <v>185</v>
      </c>
      <c r="B11" s="49" t="s">
        <v>379</v>
      </c>
      <c r="C11" s="45" t="s">
        <v>376</v>
      </c>
    </row>
    <row r="12" spans="1:3" ht="21" customHeight="1" thickBot="1">
      <c r="A12" s="50" t="s">
        <v>186</v>
      </c>
      <c r="B12" s="154">
        <v>1703480</v>
      </c>
      <c r="C12" s="154">
        <v>1289273</v>
      </c>
    </row>
    <row r="13" spans="1:3" ht="21" customHeight="1" thickBot="1">
      <c r="A13" s="50" t="s">
        <v>187</v>
      </c>
      <c r="B13" s="154">
        <v>565290</v>
      </c>
      <c r="C13" s="154">
        <v>330497</v>
      </c>
    </row>
    <row r="14" spans="1:3" ht="21" customHeight="1" thickBot="1">
      <c r="A14" s="50" t="s">
        <v>188</v>
      </c>
      <c r="B14" s="154">
        <v>5843784</v>
      </c>
      <c r="C14" s="154">
        <v>45720</v>
      </c>
    </row>
    <row r="15" spans="1:3" ht="21" customHeight="1" thickBot="1">
      <c r="A15" s="50" t="s">
        <v>189</v>
      </c>
      <c r="B15" s="154">
        <v>1525925</v>
      </c>
      <c r="C15" s="154">
        <v>0</v>
      </c>
    </row>
    <row r="16" spans="1:3" ht="21" customHeight="1" thickBot="1">
      <c r="A16" s="50" t="s">
        <v>190</v>
      </c>
      <c r="B16" s="154">
        <v>49915</v>
      </c>
      <c r="C16" s="154">
        <v>17927369</v>
      </c>
    </row>
    <row r="17" spans="1:3" ht="21" customHeight="1" thickBot="1">
      <c r="A17" s="50" t="s">
        <v>191</v>
      </c>
      <c r="B17" s="154">
        <v>6743964</v>
      </c>
      <c r="C17" s="154">
        <v>8533273</v>
      </c>
    </row>
    <row r="18" spans="1:3" ht="21" customHeight="1" thickBot="1">
      <c r="A18" s="46" t="s">
        <v>15</v>
      </c>
      <c r="B18" s="153">
        <f>SUM(B12:B17)</f>
        <v>16432358</v>
      </c>
      <c r="C18" s="153">
        <f>SUM(C12:C17)</f>
        <v>28126132</v>
      </c>
    </row>
    <row r="19" ht="21" customHeight="1"/>
    <row r="20" ht="21" customHeight="1"/>
    <row r="21" ht="21" customHeight="1"/>
    <row r="22" ht="21" customHeight="1" thickBot="1"/>
    <row r="23" spans="1:3" ht="21" customHeight="1">
      <c r="A23" s="47"/>
      <c r="B23" s="47" t="s">
        <v>380</v>
      </c>
      <c r="C23" s="42" t="s">
        <v>378</v>
      </c>
    </row>
    <row r="24" spans="1:3" ht="21" customHeight="1">
      <c r="A24" s="43" t="s">
        <v>184</v>
      </c>
      <c r="B24" s="48" t="s">
        <v>375</v>
      </c>
      <c r="C24" s="44" t="s">
        <v>375</v>
      </c>
    </row>
    <row r="25" spans="1:3" ht="21" customHeight="1" thickBot="1">
      <c r="A25" s="43" t="s">
        <v>185</v>
      </c>
      <c r="B25" s="49" t="s">
        <v>379</v>
      </c>
      <c r="C25" s="45" t="s">
        <v>376</v>
      </c>
    </row>
    <row r="26" spans="1:3" ht="21" customHeight="1" thickBot="1">
      <c r="A26" s="50" t="s">
        <v>186</v>
      </c>
      <c r="B26" s="154">
        <v>21065287</v>
      </c>
      <c r="C26" s="154">
        <v>263403156</v>
      </c>
    </row>
    <row r="27" spans="1:3" ht="21" customHeight="1" thickBot="1">
      <c r="A27" s="50" t="s">
        <v>187</v>
      </c>
      <c r="B27" s="154">
        <v>0</v>
      </c>
      <c r="C27" s="154">
        <v>0</v>
      </c>
    </row>
    <row r="28" spans="1:3" ht="21" customHeight="1" thickBot="1">
      <c r="A28" s="50" t="s">
        <v>188</v>
      </c>
      <c r="B28" s="154">
        <v>0</v>
      </c>
      <c r="C28" s="154">
        <v>0</v>
      </c>
    </row>
    <row r="29" spans="1:3" ht="21" customHeight="1" thickBot="1">
      <c r="A29" s="50" t="s">
        <v>189</v>
      </c>
      <c r="B29" s="154">
        <v>0</v>
      </c>
      <c r="C29" s="154">
        <v>1966580</v>
      </c>
    </row>
    <row r="30" spans="1:3" ht="21" customHeight="1" thickBot="1">
      <c r="A30" s="50" t="s">
        <v>190</v>
      </c>
      <c r="B30" s="154">
        <v>10124321</v>
      </c>
      <c r="C30" s="154">
        <v>4716596</v>
      </c>
    </row>
    <row r="31" spans="1:3" ht="21" customHeight="1" thickBot="1">
      <c r="A31" s="50" t="s">
        <v>191</v>
      </c>
      <c r="B31" s="154">
        <v>3782990</v>
      </c>
      <c r="C31" s="154">
        <v>9361431</v>
      </c>
    </row>
    <row r="32" spans="1:3" ht="21" customHeight="1" thickBot="1">
      <c r="A32" s="46" t="s">
        <v>15</v>
      </c>
      <c r="B32" s="153">
        <f>SUM(B26:B31)</f>
        <v>34972598</v>
      </c>
      <c r="C32" s="153">
        <f>SUM(C26:C31)</f>
        <v>279447763</v>
      </c>
    </row>
    <row r="33" ht="21" customHeight="1"/>
    <row r="34" ht="21" customHeight="1"/>
    <row r="35" ht="21" customHeight="1"/>
    <row r="36" ht="21" customHeight="1">
      <c r="A36" s="51"/>
    </row>
    <row r="37" ht="21" customHeight="1"/>
    <row r="38" spans="2:3" ht="21" customHeight="1">
      <c r="B38" s="298"/>
      <c r="C38" s="298"/>
    </row>
    <row r="39" spans="2:3" ht="21" customHeight="1">
      <c r="B39" s="51"/>
      <c r="C39" s="51"/>
    </row>
    <row r="40" ht="21" customHeight="1"/>
    <row r="41" ht="21" customHeight="1"/>
  </sheetData>
  <mergeCells count="5">
    <mergeCell ref="B38:C38"/>
    <mergeCell ref="A1:C1"/>
    <mergeCell ref="A2:C2"/>
    <mergeCell ref="A5:C5"/>
    <mergeCell ref="A7:C7"/>
  </mergeCells>
  <printOptions horizontalCentered="1"/>
  <pageMargins left="0.7874015748031497" right="0.7874015748031497" top="1.08" bottom="0.984251968503937" header="0.5118110236220472" footer="0.5118110236220472"/>
  <pageSetup horizontalDpi="600" verticalDpi="600" orientation="portrait" paperSize="9" scale="82" r:id="rId1"/>
  <headerFooter alignWithMargins="0">
    <oddHeader>&amp;R6.számú melléklet a   4/2012.(II.16.). önkorm.rendelethez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Vadné Nagy Judit</dc:creator>
  <cp:keywords/>
  <dc:description/>
  <cp:lastModifiedBy>Vadné Nagy Judit</cp:lastModifiedBy>
  <cp:lastPrinted>2012-09-12T11:31:06Z</cp:lastPrinted>
  <dcterms:created xsi:type="dcterms:W3CDTF">2012-02-09T13:48:28Z</dcterms:created>
  <dcterms:modified xsi:type="dcterms:W3CDTF">2012-09-18T08:49:55Z</dcterms:modified>
  <cp:category/>
  <cp:version/>
  <cp:contentType/>
  <cp:contentStatus/>
</cp:coreProperties>
</file>